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900" yWindow="-420" windowWidth="23700" windowHeight="20180"/>
  </bookViews>
  <sheets>
    <sheet name="Feuil1" sheetId="1" r:id="rId1"/>
  </sheets>
  <definedNames>
    <definedName name="dap">Feuil1!$C$6:$Q$7</definedName>
    <definedName name="dapdist">Feuil1!$C$11:$Q$12</definedName>
    <definedName name="dapmax">Feuil1!$C$13:$Q$14</definedName>
    <definedName name="dapmin">Feuil1!$C$12:$Q$13</definedName>
    <definedName name="dapprox">Feuil1!$C$8:$Q$9</definedName>
    <definedName name="dtart">Feuil1!$C$10:$Q$11</definedName>
    <definedName name="dtprox">Feuil1!$C$7:$Q$8</definedName>
    <definedName name="dtsusart">Feuil1!$C$9:$Q$10</definedName>
    <definedName name="largeur">Feuil1!$C$5:$Q$6</definedName>
    <definedName name="longueur">Feuil1!$C$4:$Q$5</definedName>
    <definedName name="magnum">Feuil1!$C$14:$Q$15</definedName>
    <definedName name="uncif">Feuil1!$C$15:$R$15</definedName>
    <definedName name="_xlnm.Print_Area">Feuil1!$B$3:$G$28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31" i="1"/>
  <c r="G32"/>
  <c r="G33"/>
  <c r="G34"/>
  <c r="G35"/>
  <c r="G36"/>
  <c r="G37"/>
  <c r="G38"/>
  <c r="G39"/>
  <c r="G40"/>
  <c r="G41"/>
  <c r="G30"/>
  <c r="F31"/>
  <c r="F32"/>
  <c r="F33"/>
  <c r="F34"/>
  <c r="F35"/>
  <c r="F36"/>
  <c r="F37"/>
  <c r="F38"/>
  <c r="F39"/>
  <c r="F40"/>
  <c r="F41"/>
  <c r="F30"/>
  <c r="E41"/>
  <c r="E31"/>
  <c r="E32"/>
  <c r="E33"/>
  <c r="E34"/>
  <c r="E35"/>
  <c r="E36"/>
  <c r="E37"/>
  <c r="E38"/>
  <c r="E39"/>
  <c r="E40"/>
  <c r="E30"/>
  <c r="D31"/>
  <c r="D32"/>
  <c r="D33"/>
  <c r="D34"/>
  <c r="D35"/>
  <c r="D36"/>
  <c r="D37"/>
  <c r="D38"/>
  <c r="D39"/>
  <c r="D40"/>
  <c r="D41"/>
  <c r="D30"/>
  <c r="C41"/>
  <c r="C40"/>
  <c r="C39"/>
  <c r="C38"/>
  <c r="C37"/>
  <c r="C36"/>
  <c r="C35"/>
  <c r="C34"/>
  <c r="C33"/>
  <c r="C32"/>
  <c r="C31"/>
  <c r="C30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D17"/>
  <c r="E17"/>
  <c r="F17"/>
  <c r="G17"/>
  <c r="H17"/>
  <c r="I17"/>
  <c r="K17"/>
  <c r="M17"/>
  <c r="O17"/>
  <c r="P17"/>
  <c r="Q17"/>
  <c r="R17"/>
  <c r="S17"/>
  <c r="T17"/>
  <c r="U17"/>
  <c r="W17"/>
  <c r="Y17"/>
  <c r="Z17"/>
  <c r="AA17"/>
  <c r="AB17"/>
  <c r="AC17"/>
  <c r="AD17"/>
  <c r="AE17"/>
  <c r="D18"/>
  <c r="E18"/>
  <c r="F18"/>
  <c r="G18"/>
  <c r="H18"/>
  <c r="I18"/>
  <c r="J18"/>
  <c r="K18"/>
  <c r="L18"/>
  <c r="M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I18"/>
  <c r="AJ18"/>
  <c r="AK18"/>
  <c r="AL18"/>
  <c r="AM18"/>
  <c r="AO18"/>
  <c r="D19"/>
  <c r="E19"/>
  <c r="F19"/>
  <c r="G19"/>
  <c r="H19"/>
  <c r="I19"/>
  <c r="J19"/>
  <c r="K19"/>
  <c r="L19"/>
  <c r="M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I19"/>
  <c r="AJ19"/>
  <c r="AK19"/>
  <c r="AL19"/>
  <c r="AM19"/>
  <c r="AO19"/>
  <c r="E20"/>
  <c r="G20"/>
  <c r="H20"/>
  <c r="K20"/>
  <c r="M20"/>
  <c r="O20"/>
  <c r="P20"/>
  <c r="Q20"/>
  <c r="R20"/>
  <c r="S20"/>
  <c r="U20"/>
  <c r="W20"/>
  <c r="Y20"/>
  <c r="Z20"/>
  <c r="AA20"/>
  <c r="AB20"/>
  <c r="AC20"/>
  <c r="AD20"/>
  <c r="AF20"/>
  <c r="AG20"/>
  <c r="AH20"/>
  <c r="AJ20"/>
  <c r="AK20"/>
  <c r="AL20"/>
  <c r="AO20"/>
  <c r="E21"/>
  <c r="H21"/>
  <c r="K21"/>
  <c r="M21"/>
  <c r="O21"/>
  <c r="P21"/>
  <c r="Q21"/>
  <c r="R21"/>
  <c r="S21"/>
  <c r="U21"/>
  <c r="W21"/>
  <c r="Y21"/>
  <c r="Z21"/>
  <c r="AA21"/>
  <c r="AB21"/>
  <c r="AD21"/>
  <c r="AM21"/>
  <c r="AO21"/>
  <c r="D22"/>
  <c r="E22"/>
  <c r="F22"/>
  <c r="G22"/>
  <c r="H22"/>
  <c r="J22"/>
  <c r="K22"/>
  <c r="L22"/>
  <c r="M22"/>
  <c r="N22"/>
  <c r="O22"/>
  <c r="Q22"/>
  <c r="S22"/>
  <c r="T22"/>
  <c r="U22"/>
  <c r="V22"/>
  <c r="W22"/>
  <c r="X22"/>
  <c r="Y22"/>
  <c r="Z22"/>
  <c r="AA22"/>
  <c r="AB22"/>
  <c r="AC22"/>
  <c r="AD22"/>
  <c r="AE22"/>
  <c r="AF22"/>
  <c r="AI22"/>
  <c r="AN22"/>
  <c r="AO22"/>
  <c r="E23"/>
  <c r="F23"/>
  <c r="G23"/>
  <c r="H23"/>
  <c r="K23"/>
  <c r="L23"/>
  <c r="M23"/>
  <c r="N23"/>
  <c r="O23"/>
  <c r="Q23"/>
  <c r="R23"/>
  <c r="S23"/>
  <c r="T23"/>
  <c r="U23"/>
  <c r="V23"/>
  <c r="W23"/>
  <c r="X23"/>
  <c r="Y23"/>
  <c r="Z23"/>
  <c r="AA23"/>
  <c r="AB23"/>
  <c r="AD23"/>
  <c r="AE23"/>
  <c r="AI23"/>
  <c r="AN23"/>
  <c r="AO23"/>
  <c r="E24"/>
  <c r="F24"/>
  <c r="G24"/>
  <c r="H24"/>
  <c r="I24"/>
  <c r="K24"/>
  <c r="L24"/>
  <c r="M24"/>
  <c r="N24"/>
  <c r="Q24"/>
  <c r="R24"/>
  <c r="S24"/>
  <c r="T24"/>
  <c r="U24"/>
  <c r="V24"/>
  <c r="W24"/>
  <c r="Y24"/>
  <c r="Z24"/>
  <c r="AB24"/>
  <c r="AC24"/>
  <c r="AD24"/>
  <c r="AE24"/>
  <c r="AI24"/>
  <c r="AN24"/>
  <c r="AO24"/>
  <c r="AP24"/>
  <c r="E25"/>
  <c r="F25"/>
  <c r="G25"/>
  <c r="H25"/>
  <c r="I25"/>
  <c r="K25"/>
  <c r="L25"/>
  <c r="M25"/>
  <c r="N25"/>
  <c r="O25"/>
  <c r="Q25"/>
  <c r="R25"/>
  <c r="S25"/>
  <c r="T25"/>
  <c r="U25"/>
  <c r="V25"/>
  <c r="W25"/>
  <c r="Y25"/>
  <c r="Z25"/>
  <c r="AA25"/>
  <c r="AB25"/>
  <c r="AC25"/>
  <c r="AD25"/>
  <c r="AE25"/>
  <c r="AI25"/>
  <c r="AN25"/>
  <c r="AO25"/>
  <c r="E26"/>
  <c r="F26"/>
  <c r="G26"/>
  <c r="H26"/>
  <c r="K26"/>
  <c r="M26"/>
  <c r="N26"/>
  <c r="O26"/>
  <c r="Q26"/>
  <c r="R26"/>
  <c r="S26"/>
  <c r="T26"/>
  <c r="U26"/>
  <c r="V26"/>
  <c r="W26"/>
  <c r="Y26"/>
  <c r="Z26"/>
  <c r="AA26"/>
  <c r="AB26"/>
  <c r="AC26"/>
  <c r="AE26"/>
  <c r="AI26"/>
  <c r="AN26"/>
  <c r="AO26"/>
  <c r="E27"/>
  <c r="H27"/>
  <c r="K27"/>
  <c r="M27"/>
  <c r="Q27"/>
  <c r="R27"/>
  <c r="S27"/>
  <c r="U27"/>
  <c r="V27"/>
  <c r="W27"/>
  <c r="Y27"/>
  <c r="Z27"/>
  <c r="AA27"/>
  <c r="AB27"/>
  <c r="AC27"/>
  <c r="AD27"/>
  <c r="AF27"/>
  <c r="AH27"/>
  <c r="AK27"/>
  <c r="AM27"/>
  <c r="AO27"/>
  <c r="D28"/>
  <c r="E28"/>
  <c r="G28"/>
  <c r="H28"/>
  <c r="K28"/>
  <c r="M28"/>
  <c r="Q28"/>
  <c r="R28"/>
  <c r="S28"/>
  <c r="T28"/>
  <c r="U28"/>
  <c r="W28"/>
  <c r="Y28"/>
  <c r="Z28"/>
  <c r="AA28"/>
  <c r="AB28"/>
  <c r="AC28"/>
  <c r="AD28"/>
  <c r="AF28"/>
  <c r="AG28"/>
  <c r="AH28"/>
  <c r="AK28"/>
  <c r="AO28"/>
  <c r="C18"/>
  <c r="C19"/>
  <c r="C20"/>
  <c r="C21"/>
  <c r="C22"/>
  <c r="C23"/>
  <c r="C24"/>
  <c r="C25"/>
  <c r="C26"/>
  <c r="C27"/>
  <c r="C28"/>
  <c r="C17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J31"/>
  <c r="J32"/>
  <c r="J33"/>
  <c r="J34"/>
  <c r="J35"/>
  <c r="J36"/>
  <c r="J37"/>
  <c r="J38"/>
  <c r="J39"/>
  <c r="J40"/>
  <c r="J41"/>
  <c r="J30"/>
  <c r="H41"/>
  <c r="H40"/>
  <c r="H39"/>
  <c r="H38"/>
  <c r="H37"/>
  <c r="H36"/>
  <c r="H35"/>
  <c r="H34"/>
  <c r="H33"/>
  <c r="H32"/>
  <c r="H31"/>
  <c r="H30"/>
  <c r="H16"/>
  <c r="G16"/>
  <c r="F16"/>
  <c r="E16"/>
  <c r="D16"/>
  <c r="C16"/>
</calcChain>
</file>

<file path=xl/sharedStrings.xml><?xml version="1.0" encoding="utf-8"?>
<sst xmlns="http://schemas.openxmlformats.org/spreadsheetml/2006/main" count="52" uniqueCount="52">
  <si>
    <t>Log10(E.h.o)</t>
  </si>
  <si>
    <t>Mesures</t>
  </si>
  <si>
    <t>n</t>
  </si>
  <si>
    <t>x</t>
  </si>
  <si>
    <t>min</t>
  </si>
  <si>
    <t>max</t>
  </si>
  <si>
    <t>s</t>
  </si>
  <si>
    <t>v</t>
  </si>
  <si>
    <t>D logx</t>
  </si>
  <si>
    <t>D logmin</t>
  </si>
  <si>
    <t>Dlogmax</t>
  </si>
  <si>
    <t>n=29</t>
  </si>
  <si>
    <t>HAN 1</t>
  </si>
  <si>
    <t>HAN 2</t>
  </si>
  <si>
    <t>HAN 5</t>
  </si>
  <si>
    <t>HAN 6</t>
  </si>
  <si>
    <t>HAN 7</t>
  </si>
  <si>
    <t>HAN 8</t>
  </si>
  <si>
    <t>HAN 9</t>
  </si>
  <si>
    <t>HAN 10</t>
  </si>
  <si>
    <t>HAN 11</t>
  </si>
  <si>
    <t>HAN 12</t>
  </si>
  <si>
    <t>HAN 13</t>
  </si>
  <si>
    <t>HAN 14</t>
  </si>
  <si>
    <t>HAN 15</t>
  </si>
  <si>
    <t>HAN 16</t>
  </si>
  <si>
    <t>HAN 17</t>
  </si>
  <si>
    <t>HAN 18</t>
  </si>
  <si>
    <t>HAN 19</t>
  </si>
  <si>
    <t>HAN 20</t>
  </si>
  <si>
    <t>HAN 21</t>
  </si>
  <si>
    <t>HAN 22</t>
  </si>
  <si>
    <t>HAN 23</t>
  </si>
  <si>
    <t>HAN 24</t>
  </si>
  <si>
    <t>HAN 25</t>
  </si>
  <si>
    <t>HAN 26</t>
  </si>
  <si>
    <t>HAN 27</t>
  </si>
  <si>
    <t>HAN 28</t>
  </si>
  <si>
    <t>HAN 29</t>
  </si>
  <si>
    <t>HAN 30</t>
  </si>
  <si>
    <t>HAN 31</t>
  </si>
  <si>
    <t>HAN 32</t>
  </si>
  <si>
    <t>HAN 33</t>
  </si>
  <si>
    <t>HAN 34</t>
  </si>
  <si>
    <t>HAN 35</t>
  </si>
  <si>
    <t>HAN 37</t>
  </si>
  <si>
    <t>HAN 38</t>
  </si>
  <si>
    <t>HAN 39</t>
  </si>
  <si>
    <t>HAN 40</t>
  </si>
  <si>
    <t>HAN 41</t>
  </si>
  <si>
    <t>HAN 42</t>
  </si>
  <si>
    <t>HAN 44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</si>
</sst>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"/>
  </numFmts>
  <fonts count="3">
    <font>
      <sz val="9"/>
      <name val="Geneva"/>
    </font>
    <font>
      <sz val="9"/>
      <color indexed="10"/>
      <name val="Genev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0" xfId="0" applyFont="1" applyAlignment="1">
      <alignment vertical="top"/>
    </xf>
    <xf numFmtId="165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9369631918708"/>
          <c:y val="0.0772203319852139"/>
          <c:w val="0.614866217241645"/>
          <c:h val="0.791508402848442"/>
        </c:manualLayout>
      </c:layout>
      <c:lineChart>
        <c:grouping val="standard"/>
        <c:ser>
          <c:idx val="2"/>
          <c:order val="0"/>
          <c:tx>
            <c:strRef>
              <c:f>Feuil1!$C$16</c:f>
              <c:strCache>
                <c:ptCount val="1"/>
                <c:pt idx="0">
                  <c:v>HAN 1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Feuil1!$C$17:$C$26</c:f>
              <c:numCache>
                <c:formatCode>0.000</c:formatCode>
                <c:ptCount val="10"/>
                <c:pt idx="0">
                  <c:v>0.0408937827691806</c:v>
                </c:pt>
                <c:pt idx="1">
                  <c:v>0.0388696559964814</c:v>
                </c:pt>
                <c:pt idx="2">
                  <c:v>0.0689280909038337</c:v>
                </c:pt>
                <c:pt idx="3">
                  <c:v>0.0434271243346613</c:v>
                </c:pt>
                <c:pt idx="4">
                  <c:v>0.0486513138071776</c:v>
                </c:pt>
                <c:pt idx="5">
                  <c:v>0.0137689614680372</c:v>
                </c:pt>
                <c:pt idx="6">
                  <c:v>0.0162881904609005</c:v>
                </c:pt>
                <c:pt idx="7">
                  <c:v>0.00608258479233847</c:v>
                </c:pt>
                <c:pt idx="8">
                  <c:v>0.0156123785977678</c:v>
                </c:pt>
                <c:pt idx="9">
                  <c:v>0.0273648559991697</c:v>
                </c:pt>
              </c:numCache>
            </c:numRef>
          </c:val>
        </c:ser>
        <c:ser>
          <c:idx val="5"/>
          <c:order val="1"/>
          <c:tx>
            <c:strRef>
              <c:f>Feuil1!$D$16</c:f>
              <c:strCache>
                <c:ptCount val="1"/>
                <c:pt idx="0">
                  <c:v>HAN 2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Feuil1!$D$17:$D$26</c:f>
              <c:numCache>
                <c:formatCode>0.000</c:formatCode>
                <c:ptCount val="10"/>
                <c:pt idx="0">
                  <c:v>0.0556797038251737</c:v>
                </c:pt>
                <c:pt idx="1">
                  <c:v>0.0313165181060355</c:v>
                </c:pt>
                <c:pt idx="2">
                  <c:v>0.0511993239434019</c:v>
                </c:pt>
                <c:pt idx="5">
                  <c:v>0.00830606576653503</c:v>
                </c:pt>
              </c:numCache>
            </c:numRef>
          </c:val>
        </c:ser>
        <c:ser>
          <c:idx val="6"/>
          <c:order val="2"/>
          <c:tx>
            <c:strRef>
              <c:f>Feuil1!$E$16</c:f>
              <c:strCache>
                <c:ptCount val="1"/>
                <c:pt idx="0">
                  <c:v>HAN 5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Feuil1!$E$17:$E$26</c:f>
              <c:numCache>
                <c:formatCode>0.000</c:formatCode>
                <c:ptCount val="10"/>
                <c:pt idx="0">
                  <c:v>0.042769787767936</c:v>
                </c:pt>
                <c:pt idx="1">
                  <c:v>0.0236296894397445</c:v>
                </c:pt>
                <c:pt idx="2">
                  <c:v>0.0689280909038337</c:v>
                </c:pt>
                <c:pt idx="3">
                  <c:v>0.0434271243346613</c:v>
                </c:pt>
                <c:pt idx="4">
                  <c:v>0.0186880904297344</c:v>
                </c:pt>
                <c:pt idx="5">
                  <c:v>0.0191639933547434</c:v>
                </c:pt>
                <c:pt idx="6">
                  <c:v>0.0216832223476067</c:v>
                </c:pt>
                <c:pt idx="7">
                  <c:v>0.00608258479233847</c:v>
                </c:pt>
                <c:pt idx="8">
                  <c:v>0.0242125503596853</c:v>
                </c:pt>
                <c:pt idx="9">
                  <c:v>0.011278036105715</c:v>
                </c:pt>
              </c:numCache>
            </c:numRef>
          </c:val>
        </c:ser>
        <c:ser>
          <c:idx val="3"/>
          <c:order val="3"/>
          <c:tx>
            <c:strRef>
              <c:f>Feuil1!$F$16</c:f>
              <c:strCache>
                <c:ptCount val="1"/>
                <c:pt idx="0">
                  <c:v>HAN 6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Feuil1!$F$17:$F$26</c:f>
              <c:numCache>
                <c:formatCode>0.000</c:formatCode>
                <c:ptCount val="10"/>
                <c:pt idx="0">
                  <c:v>0.0592988454519045</c:v>
                </c:pt>
                <c:pt idx="1">
                  <c:v>0.0535929128171877</c:v>
                </c:pt>
                <c:pt idx="2">
                  <c:v>0.0511993239434019</c:v>
                </c:pt>
                <c:pt idx="5">
                  <c:v>0.0349582605379755</c:v>
                </c:pt>
                <c:pt idx="6">
                  <c:v>0.0322762958450309</c:v>
                </c:pt>
                <c:pt idx="7">
                  <c:v>0.0203230239069487</c:v>
                </c:pt>
                <c:pt idx="8">
                  <c:v>0.0409182438625379</c:v>
                </c:pt>
                <c:pt idx="9">
                  <c:v>0.0504301600678632</c:v>
                </c:pt>
              </c:numCache>
            </c:numRef>
          </c:val>
        </c:ser>
        <c:ser>
          <c:idx val="0"/>
          <c:order val="4"/>
          <c:tx>
            <c:strRef>
              <c:f>Feuil1!$G$16</c:f>
              <c:strCache>
                <c:ptCount val="1"/>
                <c:pt idx="0">
                  <c:v>HAN 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Feuil1!$G$17:$G$26</c:f>
              <c:numCache>
                <c:formatCode>0.000</c:formatCode>
                <c:ptCount val="10"/>
                <c:pt idx="0">
                  <c:v>0.0556797038251737</c:v>
                </c:pt>
                <c:pt idx="1">
                  <c:v>0.0388696559964814</c:v>
                </c:pt>
                <c:pt idx="2">
                  <c:v>0.0775282626657512</c:v>
                </c:pt>
                <c:pt idx="3">
                  <c:v>0.0340870980805179</c:v>
                </c:pt>
                <c:pt idx="5">
                  <c:v>0.0244928268598104</c:v>
                </c:pt>
                <c:pt idx="6">
                  <c:v>0.0270120558526736</c:v>
                </c:pt>
                <c:pt idx="7">
                  <c:v>0.013261169419462</c:v>
                </c:pt>
                <c:pt idx="8">
                  <c:v>0.0242125503596853</c:v>
                </c:pt>
                <c:pt idx="9">
                  <c:v>0.0193959263278944</c:v>
                </c:pt>
              </c:numCache>
            </c:numRef>
          </c:val>
        </c:ser>
        <c:ser>
          <c:idx val="1"/>
          <c:order val="5"/>
          <c:tx>
            <c:strRef>
              <c:f>Feuil1!$H$16</c:f>
              <c:strCache>
                <c:ptCount val="1"/>
                <c:pt idx="0">
                  <c:v>HAN 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Feuil1!$H$17:$H$26</c:f>
              <c:numCache>
                <c:formatCode>0.000</c:formatCode>
                <c:ptCount val="10"/>
                <c:pt idx="0">
                  <c:v>0.0408937827691806</c:v>
                </c:pt>
                <c:pt idx="1">
                  <c:v>0.0535929128171877</c:v>
                </c:pt>
                <c:pt idx="2">
                  <c:v>0.0689280909038337</c:v>
                </c:pt>
                <c:pt idx="3">
                  <c:v>0.0340870980805179</c:v>
                </c:pt>
                <c:pt idx="4">
                  <c:v>0.0486513138071776</c:v>
                </c:pt>
                <c:pt idx="5">
                  <c:v>0.0349582605379755</c:v>
                </c:pt>
                <c:pt idx="6">
                  <c:v>0.0322762958450309</c:v>
                </c:pt>
                <c:pt idx="7">
                  <c:v>0.0341113083925821</c:v>
                </c:pt>
                <c:pt idx="8">
                  <c:v>0.0490361340847174</c:v>
                </c:pt>
                <c:pt idx="9">
                  <c:v>0.0351901935111263</c:v>
                </c:pt>
              </c:numCache>
            </c:numRef>
          </c:val>
        </c:ser>
        <c:ser>
          <c:idx val="4"/>
          <c:order val="6"/>
          <c:tx>
            <c:strRef>
              <c:f>Feuil1!$I$16</c:f>
              <c:strCache>
                <c:ptCount val="1"/>
                <c:pt idx="0">
                  <c:v>HAN 9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Feuil1!$I$17:$I$26</c:f>
              <c:numCache>
                <c:formatCode>0.000</c:formatCode>
                <c:ptCount val="10"/>
                <c:pt idx="0">
                  <c:v>0.0483496651487725</c:v>
                </c:pt>
                <c:pt idx="1">
                  <c:v>0.0607714974443112</c:v>
                </c:pt>
                <c:pt idx="2">
                  <c:v>0.0775282626657512</c:v>
                </c:pt>
                <c:pt idx="7">
                  <c:v>0.0272718838622765</c:v>
                </c:pt>
                <c:pt idx="8">
                  <c:v>0.0156123785977678</c:v>
                </c:pt>
              </c:numCache>
            </c:numRef>
          </c:val>
        </c:ser>
        <c:ser>
          <c:idx val="7"/>
          <c:order val="7"/>
          <c:tx>
            <c:strRef>
              <c:f>Feuil1!$J$16</c:f>
              <c:strCache>
                <c:ptCount val="1"/>
                <c:pt idx="0">
                  <c:v>HAN 10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Feuil1!$J$17:$J$26</c:f>
              <c:numCache>
                <c:formatCode>0.000</c:formatCode>
                <c:ptCount val="10"/>
                <c:pt idx="1">
                  <c:v>0.0462936740756883</c:v>
                </c:pt>
                <c:pt idx="2">
                  <c:v>0.0601541665963283</c:v>
                </c:pt>
                <c:pt idx="5">
                  <c:v>0.0349582605379755</c:v>
                </c:pt>
              </c:numCache>
            </c:numRef>
          </c:val>
        </c:ser>
        <c:ser>
          <c:idx val="8"/>
          <c:order val="8"/>
          <c:tx>
            <c:strRef>
              <c:f>Feuil1!$K$16</c:f>
              <c:strCache>
                <c:ptCount val="1"/>
                <c:pt idx="0">
                  <c:v>HAN 11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Feuil1!$K$17:$K$26</c:f>
              <c:numCache>
                <c:formatCode>0.000</c:formatCode>
                <c:ptCount val="10"/>
                <c:pt idx="0">
                  <c:v>0.0501938058471429</c:v>
                </c:pt>
                <c:pt idx="1">
                  <c:v>0.0236296894397445</c:v>
                </c:pt>
                <c:pt idx="2">
                  <c:v>0.0689280909038337</c:v>
                </c:pt>
                <c:pt idx="3">
                  <c:v>0.0147819428851312</c:v>
                </c:pt>
                <c:pt idx="4">
                  <c:v>0.0628917529217878</c:v>
                </c:pt>
                <c:pt idx="5">
                  <c:v>0.0349582605379755</c:v>
                </c:pt>
                <c:pt idx="6">
                  <c:v>0.0476966547125246</c:v>
                </c:pt>
                <c:pt idx="7">
                  <c:v>0.013261169419462</c:v>
                </c:pt>
                <c:pt idx="8">
                  <c:v>0.032645717896548</c:v>
                </c:pt>
                <c:pt idx="9">
                  <c:v>0.0351901935111263</c:v>
                </c:pt>
              </c:numCache>
            </c:numRef>
          </c:val>
        </c:ser>
        <c:ser>
          <c:idx val="9"/>
          <c:order val="9"/>
          <c:tx>
            <c:strRef>
              <c:f>Feuil1!$L$16</c:f>
              <c:strCache>
                <c:ptCount val="1"/>
                <c:pt idx="0">
                  <c:v>HAN 12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Feuil1!$L$17:$L$26</c:f>
              <c:numCache>
                <c:formatCode>0.000</c:formatCode>
                <c:ptCount val="10"/>
                <c:pt idx="1">
                  <c:v>0.0535929128171877</c:v>
                </c:pt>
                <c:pt idx="2">
                  <c:v>0.0601541665963283</c:v>
                </c:pt>
                <c:pt idx="5">
                  <c:v>0.0137689614680372</c:v>
                </c:pt>
                <c:pt idx="6">
                  <c:v>0.0162881904609005</c:v>
                </c:pt>
                <c:pt idx="7">
                  <c:v>0.00608258479233847</c:v>
                </c:pt>
                <c:pt idx="8">
                  <c:v>0.0490361340847174</c:v>
                </c:pt>
              </c:numCache>
            </c:numRef>
          </c:val>
        </c:ser>
        <c:ser>
          <c:idx val="10"/>
          <c:order val="10"/>
          <c:tx>
            <c:strRef>
              <c:f>Feuil1!$M$16</c:f>
              <c:strCache>
                <c:ptCount val="1"/>
                <c:pt idx="0">
                  <c:v>HAN 13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Feuil1!$M$17:$M$26</c:f>
              <c:numCache>
                <c:formatCode>0.000</c:formatCode>
                <c:ptCount val="10"/>
                <c:pt idx="0">
                  <c:v>0.0520301488871402</c:v>
                </c:pt>
                <c:pt idx="1">
                  <c:v>0.0535929128171877</c:v>
                </c:pt>
                <c:pt idx="2">
                  <c:v>0.0420559445035322</c:v>
                </c:pt>
                <c:pt idx="3">
                  <c:v>0.052570503774531</c:v>
                </c:pt>
                <c:pt idx="4">
                  <c:v>0.0339280569864713</c:v>
                </c:pt>
                <c:pt idx="5">
                  <c:v>0.0244928268598104</c:v>
                </c:pt>
                <c:pt idx="6">
                  <c:v>0.0322762958450309</c:v>
                </c:pt>
                <c:pt idx="7">
                  <c:v>0.0203230239069487</c:v>
                </c:pt>
                <c:pt idx="8">
                  <c:v>0.00683845429026242</c:v>
                </c:pt>
                <c:pt idx="9">
                  <c:v>0.0273648559991697</c:v>
                </c:pt>
              </c:numCache>
            </c:numRef>
          </c:val>
        </c:ser>
        <c:ser>
          <c:idx val="11"/>
          <c:order val="11"/>
          <c:tx>
            <c:strRef>
              <c:f>Feuil1!$N$16</c:f>
              <c:strCache>
                <c:ptCount val="1"/>
                <c:pt idx="0">
                  <c:v>HAN 14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Feuil1!$N$17:$N$26</c:f>
              <c:numCache>
                <c:formatCode>0.000</c:formatCode>
                <c:ptCount val="10"/>
                <c:pt idx="5">
                  <c:v>0.0137689614680372</c:v>
                </c:pt>
                <c:pt idx="6">
                  <c:v>0.0270120558526736</c:v>
                </c:pt>
                <c:pt idx="7">
                  <c:v>-0.0238806385851047</c:v>
                </c:pt>
                <c:pt idx="8">
                  <c:v>0.0156123785977678</c:v>
                </c:pt>
                <c:pt idx="9">
                  <c:v>0.0273648559991697</c:v>
                </c:pt>
              </c:numCache>
            </c:numRef>
          </c:val>
        </c:ser>
        <c:ser>
          <c:idx val="12"/>
          <c:order val="12"/>
          <c:tx>
            <c:strRef>
              <c:f>Feuil1!$O$16</c:f>
              <c:strCache>
                <c:ptCount val="1"/>
                <c:pt idx="0">
                  <c:v>HAN 15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Feuil1!$O$17:$O$26</c:f>
              <c:numCache>
                <c:formatCode>0.000</c:formatCode>
                <c:ptCount val="10"/>
                <c:pt idx="0">
                  <c:v>0.0446377239030551</c:v>
                </c:pt>
                <c:pt idx="1">
                  <c:v>0.0535929128171877</c:v>
                </c:pt>
                <c:pt idx="2">
                  <c:v>0.0601541665963283</c:v>
                </c:pt>
                <c:pt idx="3">
                  <c:v>0.0147819428851312</c:v>
                </c:pt>
                <c:pt idx="4">
                  <c:v>0.00289382324650256</c:v>
                </c:pt>
                <c:pt idx="5">
                  <c:v>0.0137689614680372</c:v>
                </c:pt>
                <c:pt idx="6">
                  <c:v>0.0270120558526736</c:v>
                </c:pt>
                <c:pt idx="8">
                  <c:v>-0.0112597678025337</c:v>
                </c:pt>
                <c:pt idx="9">
                  <c:v>0.00300551013972505</c:v>
                </c:pt>
              </c:numCache>
            </c:numRef>
          </c:val>
        </c:ser>
        <c:ser>
          <c:idx val="13"/>
          <c:order val="13"/>
          <c:tx>
            <c:strRef>
              <c:f>Feuil1!$P$16</c:f>
              <c:strCache>
                <c:ptCount val="1"/>
                <c:pt idx="0">
                  <c:v>HAN 16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Feuil1!$P$17:$P$26</c:f>
              <c:numCache>
                <c:formatCode>0.000</c:formatCode>
                <c:ptCount val="10"/>
                <c:pt idx="0">
                  <c:v>0.0610971688574673</c:v>
                </c:pt>
                <c:pt idx="1">
                  <c:v>0.0462936740756883</c:v>
                </c:pt>
                <c:pt idx="2">
                  <c:v>0.0511993239434019</c:v>
                </c:pt>
                <c:pt idx="3">
                  <c:v>0.00479772197853023</c:v>
                </c:pt>
                <c:pt idx="4">
                  <c:v>0.0186880904297344</c:v>
                </c:pt>
              </c:numCache>
            </c:numRef>
          </c:val>
        </c:ser>
        <c:ser>
          <c:idx val="14"/>
          <c:order val="14"/>
          <c:tx>
            <c:strRef>
              <c:f>Feuil1!$Q$16</c:f>
              <c:strCache>
                <c:ptCount val="1"/>
                <c:pt idx="0">
                  <c:v>HAN 17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Feuil1!$Q$17:$Q$26</c:f>
              <c:numCache>
                <c:formatCode>0.000</c:formatCode>
                <c:ptCount val="10"/>
                <c:pt idx="0">
                  <c:v>0.053858759933548</c:v>
                </c:pt>
                <c:pt idx="1">
                  <c:v>0.0535929128171877</c:v>
                </c:pt>
                <c:pt idx="2">
                  <c:v>0.0511993239434019</c:v>
                </c:pt>
                <c:pt idx="3">
                  <c:v>0.0480228760238104</c:v>
                </c:pt>
                <c:pt idx="4">
                  <c:v>0.0558298984343011</c:v>
                </c:pt>
                <c:pt idx="5">
                  <c:v>0.0451774257196613</c:v>
                </c:pt>
                <c:pt idx="6">
                  <c:v>0.0426171291832498</c:v>
                </c:pt>
                <c:pt idx="7">
                  <c:v>0.0341113083925821</c:v>
                </c:pt>
                <c:pt idx="8">
                  <c:v>0.0409182438625379</c:v>
                </c:pt>
                <c:pt idx="9">
                  <c:v>0.0504301600678632</c:v>
                </c:pt>
              </c:numCache>
            </c:numRef>
          </c:val>
        </c:ser>
        <c:ser>
          <c:idx val="15"/>
          <c:order val="15"/>
          <c:tx>
            <c:strRef>
              <c:f>Feuil1!$R$16</c:f>
              <c:strCache>
                <c:ptCount val="1"/>
                <c:pt idx="0">
                  <c:v>HAN 18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Feuil1!$R$17:$R$26</c:f>
              <c:numCache>
                <c:formatCode>0.000</c:formatCode>
                <c:ptCount val="10"/>
                <c:pt idx="0">
                  <c:v>0.0628880764753483</c:v>
                </c:pt>
                <c:pt idx="1">
                  <c:v>0.0535929128171877</c:v>
                </c:pt>
                <c:pt idx="2">
                  <c:v>0.110320776062059</c:v>
                </c:pt>
                <c:pt idx="3">
                  <c:v>0.0340870980805179</c:v>
                </c:pt>
                <c:pt idx="4">
                  <c:v>0.0900439989654027</c:v>
                </c:pt>
                <c:pt idx="6">
                  <c:v>0.0476966547125246</c:v>
                </c:pt>
                <c:pt idx="7">
                  <c:v>0.0203230239069487</c:v>
                </c:pt>
                <c:pt idx="8">
                  <c:v>0.032645717896548</c:v>
                </c:pt>
                <c:pt idx="9">
                  <c:v>0.0504301600678632</c:v>
                </c:pt>
              </c:numCache>
            </c:numRef>
          </c:val>
        </c:ser>
        <c:ser>
          <c:idx val="16"/>
          <c:order val="16"/>
          <c:tx>
            <c:strRef>
              <c:f>Feuil1!$S$16</c:f>
              <c:strCache>
                <c:ptCount val="1"/>
                <c:pt idx="0">
                  <c:v>HAN 19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Feuil1!$S$17:$S$26</c:f>
              <c:numCache>
                <c:formatCode>0.000</c:formatCode>
                <c:ptCount val="10"/>
                <c:pt idx="0">
                  <c:v>0.0483496651487725</c:v>
                </c:pt>
                <c:pt idx="1">
                  <c:v>0.0313165181060355</c:v>
                </c:pt>
                <c:pt idx="2">
                  <c:v>0.0775282626657512</c:v>
                </c:pt>
                <c:pt idx="3">
                  <c:v>0.0245417801742875</c:v>
                </c:pt>
                <c:pt idx="4">
                  <c:v>0.0486513138071776</c:v>
                </c:pt>
                <c:pt idx="5">
                  <c:v>0.00830606576653503</c:v>
                </c:pt>
                <c:pt idx="6">
                  <c:v>0.0162881904609005</c:v>
                </c:pt>
                <c:pt idx="7">
                  <c:v>0.0341113083925821</c:v>
                </c:pt>
                <c:pt idx="8">
                  <c:v>0.0490361340847174</c:v>
                </c:pt>
                <c:pt idx="9">
                  <c:v>0.0504301600678632</c:v>
                </c:pt>
              </c:numCache>
            </c:numRef>
          </c:val>
        </c:ser>
        <c:ser>
          <c:idx val="17"/>
          <c:order val="17"/>
          <c:tx>
            <c:strRef>
              <c:f>Feuil1!$T$16</c:f>
              <c:strCache>
                <c:ptCount val="1"/>
                <c:pt idx="0">
                  <c:v>HAN 20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Feuil1!$T$17:$T$26</c:f>
              <c:numCache>
                <c:formatCode>0.000</c:formatCode>
                <c:ptCount val="10"/>
                <c:pt idx="0">
                  <c:v>0.0408937827691806</c:v>
                </c:pt>
                <c:pt idx="1">
                  <c:v>0.0236296894397445</c:v>
                </c:pt>
                <c:pt idx="2">
                  <c:v>0.0601541665963283</c:v>
                </c:pt>
                <c:pt idx="5">
                  <c:v>0.0244928268598104</c:v>
                </c:pt>
                <c:pt idx="6">
                  <c:v>0.0270120558526736</c:v>
                </c:pt>
                <c:pt idx="7">
                  <c:v>-0.0317059760970613</c:v>
                </c:pt>
                <c:pt idx="8">
                  <c:v>-0.0205997940566771</c:v>
                </c:pt>
                <c:pt idx="9">
                  <c:v>-0.00542765739713769</c:v>
                </c:pt>
              </c:numCache>
            </c:numRef>
          </c:val>
        </c:ser>
        <c:ser>
          <c:idx val="18"/>
          <c:order val="18"/>
          <c:tx>
            <c:strRef>
              <c:f>Feuil1!$U$16</c:f>
              <c:strCache>
                <c:ptCount val="1"/>
                <c:pt idx="0">
                  <c:v>HAN 21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Feuil1!$U$17:$U$26</c:f>
              <c:numCache>
                <c:formatCode>0.000</c:formatCode>
                <c:ptCount val="10"/>
                <c:pt idx="0">
                  <c:v>0.0464976602871792</c:v>
                </c:pt>
                <c:pt idx="1">
                  <c:v>0.0388696559964814</c:v>
                </c:pt>
                <c:pt idx="2">
                  <c:v>0.0689280909038337</c:v>
                </c:pt>
                <c:pt idx="3">
                  <c:v>0.0245417801742875</c:v>
                </c:pt>
                <c:pt idx="4">
                  <c:v>0.0339280569864713</c:v>
                </c:pt>
                <c:pt idx="5">
                  <c:v>0.00830606576653503</c:v>
                </c:pt>
                <c:pt idx="6">
                  <c:v>0.0162881904609005</c:v>
                </c:pt>
                <c:pt idx="7">
                  <c:v>0.0341113083925821</c:v>
                </c:pt>
                <c:pt idx="8">
                  <c:v>0.0490361340847174</c:v>
                </c:pt>
                <c:pt idx="9">
                  <c:v>0.0504301600678632</c:v>
                </c:pt>
              </c:numCache>
            </c:numRef>
          </c:val>
        </c:ser>
        <c:ser>
          <c:idx val="19"/>
          <c:order val="19"/>
          <c:tx>
            <c:strRef>
              <c:f>Feuil1!$V$16</c:f>
              <c:strCache>
                <c:ptCount val="1"/>
                <c:pt idx="0">
                  <c:v>HAN 22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Feuil1!$V$17:$V$26</c:f>
              <c:numCache>
                <c:formatCode>0.000</c:formatCode>
                <c:ptCount val="10"/>
                <c:pt idx="1">
                  <c:v>0.0535929128171877</c:v>
                </c:pt>
                <c:pt idx="2">
                  <c:v>0.0420559445035322</c:v>
                </c:pt>
                <c:pt idx="5">
                  <c:v>0.0244928268598104</c:v>
                </c:pt>
                <c:pt idx="6">
                  <c:v>0.0270120558526736</c:v>
                </c:pt>
                <c:pt idx="7">
                  <c:v>0.0272718838622765</c:v>
                </c:pt>
                <c:pt idx="8">
                  <c:v>0.0490361340847174</c:v>
                </c:pt>
                <c:pt idx="9">
                  <c:v>0.0351901935111263</c:v>
                </c:pt>
              </c:numCache>
            </c:numRef>
          </c:val>
        </c:ser>
        <c:ser>
          <c:idx val="20"/>
          <c:order val="20"/>
          <c:tx>
            <c:strRef>
              <c:f>Feuil1!$W$16</c:f>
              <c:strCache>
                <c:ptCount val="1"/>
                <c:pt idx="0">
                  <c:v>HAN 23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Feuil1!$W$17:$W$26</c:f>
              <c:numCache>
                <c:formatCode>0.000</c:formatCode>
                <c:ptCount val="10"/>
                <c:pt idx="0">
                  <c:v>0.0333076600701587</c:v>
                </c:pt>
                <c:pt idx="1">
                  <c:v>0.0313165181060355</c:v>
                </c:pt>
                <c:pt idx="2">
                  <c:v>0.0601541665963283</c:v>
                </c:pt>
                <c:pt idx="3">
                  <c:v>0.00479772197853023</c:v>
                </c:pt>
                <c:pt idx="4">
                  <c:v>0.0486513138071776</c:v>
                </c:pt>
                <c:pt idx="5">
                  <c:v>0.002773577166574</c:v>
                </c:pt>
                <c:pt idx="6">
                  <c:v>0.00529280615943728</c:v>
                </c:pt>
                <c:pt idx="7">
                  <c:v>0.00608258479233847</c:v>
                </c:pt>
                <c:pt idx="8">
                  <c:v>-0.00211638836266403</c:v>
                </c:pt>
                <c:pt idx="9">
                  <c:v>0.00300551013972505</c:v>
                </c:pt>
              </c:numCache>
            </c:numRef>
          </c:val>
        </c:ser>
        <c:ser>
          <c:idx val="21"/>
          <c:order val="21"/>
          <c:tx>
            <c:strRef>
              <c:f>Feuil1!$X$16</c:f>
              <c:strCache>
                <c:ptCount val="1"/>
                <c:pt idx="0">
                  <c:v>HAN 24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Feuil1!$X$17:$X$26</c:f>
              <c:numCache>
                <c:formatCode>0.000</c:formatCode>
                <c:ptCount val="10"/>
                <c:pt idx="1">
                  <c:v>0.0535929128171877</c:v>
                </c:pt>
                <c:pt idx="2">
                  <c:v>0.0689280909038337</c:v>
                </c:pt>
                <c:pt idx="5">
                  <c:v>0.0349582605379755</c:v>
                </c:pt>
                <c:pt idx="6">
                  <c:v>0.0270120558526736</c:v>
                </c:pt>
              </c:numCache>
            </c:numRef>
          </c:val>
        </c:ser>
        <c:ser>
          <c:idx val="22"/>
          <c:order val="22"/>
          <c:tx>
            <c:strRef>
              <c:f>Feuil1!$Y$16</c:f>
              <c:strCache>
                <c:ptCount val="1"/>
                <c:pt idx="0">
                  <c:v>HAN 25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Feuil1!$Y$17:$Y$26</c:f>
              <c:numCache>
                <c:formatCode>0.000</c:formatCode>
                <c:ptCount val="10"/>
                <c:pt idx="0">
                  <c:v>0.0646716292157654</c:v>
                </c:pt>
                <c:pt idx="1">
                  <c:v>0.0535929128171877</c:v>
                </c:pt>
                <c:pt idx="2">
                  <c:v>0.0420559445035322</c:v>
                </c:pt>
                <c:pt idx="3">
                  <c:v>0.052570503774531</c:v>
                </c:pt>
                <c:pt idx="4">
                  <c:v>0.0628917529217878</c:v>
                </c:pt>
                <c:pt idx="5">
                  <c:v>0.0349582605379755</c:v>
                </c:pt>
                <c:pt idx="6">
                  <c:v>0.0374774895308387</c:v>
                </c:pt>
                <c:pt idx="7">
                  <c:v>0.013261169419462</c:v>
                </c:pt>
                <c:pt idx="8">
                  <c:v>0.0490361340847174</c:v>
                </c:pt>
                <c:pt idx="9">
                  <c:v>0.0504301600678632</c:v>
                </c:pt>
              </c:numCache>
            </c:numRef>
          </c:val>
        </c:ser>
        <c:ser>
          <c:idx val="23"/>
          <c:order val="23"/>
          <c:tx>
            <c:strRef>
              <c:f>Feuil1!$Z$16</c:f>
              <c:strCache>
                <c:ptCount val="1"/>
                <c:pt idx="0">
                  <c:v>HAN 26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Feuil1!$Z$17:$Z$26</c:f>
              <c:numCache>
                <c:formatCode>0.000</c:formatCode>
                <c:ptCount val="10"/>
                <c:pt idx="0">
                  <c:v>0.0610971688574673</c:v>
                </c:pt>
                <c:pt idx="1">
                  <c:v>0.0607714974443112</c:v>
                </c:pt>
                <c:pt idx="2">
                  <c:v>0.0601541665963283</c:v>
                </c:pt>
                <c:pt idx="3">
                  <c:v>0.0615253464274574</c:v>
                </c:pt>
                <c:pt idx="4">
                  <c:v>0.0628917529217878</c:v>
                </c:pt>
                <c:pt idx="5">
                  <c:v>0.0551616466262623</c:v>
                </c:pt>
                <c:pt idx="6">
                  <c:v>0.0476966547125246</c:v>
                </c:pt>
                <c:pt idx="7">
                  <c:v>0.0341113083925821</c:v>
                </c:pt>
                <c:pt idx="8">
                  <c:v>0.032645717896548</c:v>
                </c:pt>
                <c:pt idx="9">
                  <c:v>0.0504301600678632</c:v>
                </c:pt>
              </c:numCache>
            </c:numRef>
          </c:val>
        </c:ser>
        <c:ser>
          <c:idx val="24"/>
          <c:order val="24"/>
          <c:tx>
            <c:strRef>
              <c:f>Feuil1!$AA$16</c:f>
              <c:strCache>
                <c:ptCount val="1"/>
                <c:pt idx="0">
                  <c:v>HAN 27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Feuil1!$AA$17:$AA$26</c:f>
              <c:numCache>
                <c:formatCode>0.000</c:formatCode>
                <c:ptCount val="10"/>
                <c:pt idx="0">
                  <c:v>0.0352166498774902</c:v>
                </c:pt>
                <c:pt idx="1">
                  <c:v>0.00783542225651268</c:v>
                </c:pt>
                <c:pt idx="2">
                  <c:v>0.0775282626657512</c:v>
                </c:pt>
                <c:pt idx="3">
                  <c:v>0.00479772197853023</c:v>
                </c:pt>
                <c:pt idx="4">
                  <c:v>0.0339280569864713</c:v>
                </c:pt>
                <c:pt idx="5">
                  <c:v>0.002773577166574</c:v>
                </c:pt>
                <c:pt idx="6">
                  <c:v>0.00529280615943728</c:v>
                </c:pt>
                <c:pt idx="8">
                  <c:v>-0.0205997940566771</c:v>
                </c:pt>
                <c:pt idx="9">
                  <c:v>-0.0140278291590552</c:v>
                </c:pt>
              </c:numCache>
            </c:numRef>
          </c:val>
        </c:ser>
        <c:ser>
          <c:idx val="25"/>
          <c:order val="25"/>
          <c:tx>
            <c:strRef>
              <c:f>Feuil1!$AB$16</c:f>
              <c:strCache>
                <c:ptCount val="1"/>
                <c:pt idx="0">
                  <c:v>HAN 28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Feuil1!$AB$17:$AB$26</c:f>
              <c:numCache>
                <c:formatCode>0.000</c:formatCode>
                <c:ptCount val="10"/>
                <c:pt idx="0">
                  <c:v>0.042769787767936</c:v>
                </c:pt>
                <c:pt idx="1">
                  <c:v>0.0535929128171877</c:v>
                </c:pt>
                <c:pt idx="2">
                  <c:v>0.0511993239434019</c:v>
                </c:pt>
                <c:pt idx="3">
                  <c:v>0.00479772197853023</c:v>
                </c:pt>
                <c:pt idx="4">
                  <c:v>0.0628917529217878</c:v>
                </c:pt>
                <c:pt idx="5">
                  <c:v>0.0137689614680372</c:v>
                </c:pt>
                <c:pt idx="6">
                  <c:v>0.0216832223476067</c:v>
                </c:pt>
                <c:pt idx="7">
                  <c:v>0.0203230239069487</c:v>
                </c:pt>
                <c:pt idx="8">
                  <c:v>0.032645717896548</c:v>
                </c:pt>
                <c:pt idx="9">
                  <c:v>0.0351901935111263</c:v>
                </c:pt>
              </c:numCache>
            </c:numRef>
          </c:val>
        </c:ser>
        <c:ser>
          <c:idx val="26"/>
          <c:order val="26"/>
          <c:tx>
            <c:strRef>
              <c:f>Feuil1!$AC$16</c:f>
              <c:strCache>
                <c:ptCount val="1"/>
                <c:pt idx="0">
                  <c:v>HAN 29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Feuil1!$AC$17:$AC$26</c:f>
              <c:numCache>
                <c:formatCode>0.000</c:formatCode>
                <c:ptCount val="10"/>
                <c:pt idx="0">
                  <c:v>0.0446377239030551</c:v>
                </c:pt>
                <c:pt idx="1">
                  <c:v>0.0535929128171877</c:v>
                </c:pt>
                <c:pt idx="2">
                  <c:v>0.0601541665963283</c:v>
                </c:pt>
                <c:pt idx="3">
                  <c:v>0.0147819428851312</c:v>
                </c:pt>
                <c:pt idx="5">
                  <c:v>0.0400979001903865</c:v>
                </c:pt>
                <c:pt idx="7">
                  <c:v>0.00608258479233847</c:v>
                </c:pt>
                <c:pt idx="8">
                  <c:v>0.0156123785977678</c:v>
                </c:pt>
                <c:pt idx="9">
                  <c:v>0.0273648559991697</c:v>
                </c:pt>
              </c:numCache>
            </c:numRef>
          </c:val>
        </c:ser>
        <c:ser>
          <c:idx val="27"/>
          <c:order val="27"/>
          <c:tx>
            <c:strRef>
              <c:f>Feuil1!$AD$16</c:f>
              <c:strCache>
                <c:ptCount val="1"/>
                <c:pt idx="0">
                  <c:v>HAN 30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Feuil1!$AD$17:$AD$26</c:f>
              <c:numCache>
                <c:formatCode>0.000</c:formatCode>
                <c:ptCount val="10"/>
                <c:pt idx="0">
                  <c:v>0.0483496651487725</c:v>
                </c:pt>
                <c:pt idx="1">
                  <c:v>0.0535929128171877</c:v>
                </c:pt>
                <c:pt idx="2">
                  <c:v>0.0601541665963283</c:v>
                </c:pt>
                <c:pt idx="3">
                  <c:v>0.0147819428851312</c:v>
                </c:pt>
                <c:pt idx="4">
                  <c:v>0.0698406128771156</c:v>
                </c:pt>
                <c:pt idx="5">
                  <c:v>0.0244928268598104</c:v>
                </c:pt>
                <c:pt idx="6">
                  <c:v>0.0162881904609005</c:v>
                </c:pt>
                <c:pt idx="7">
                  <c:v>0.00608258479233847</c:v>
                </c:pt>
                <c:pt idx="8">
                  <c:v>0.0156123785977678</c:v>
                </c:pt>
              </c:numCache>
            </c:numRef>
          </c:val>
        </c:ser>
        <c:ser>
          <c:idx val="28"/>
          <c:order val="28"/>
          <c:tx>
            <c:strRef>
              <c:f>Feuil1!$AE$16</c:f>
              <c:strCache>
                <c:ptCount val="1"/>
                <c:pt idx="0">
                  <c:v>HAN 31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Feuil1!$AE$17:$AE$26</c:f>
              <c:numCache>
                <c:formatCode>0.000</c:formatCode>
                <c:ptCount val="10"/>
                <c:pt idx="0">
                  <c:v>0.0592988454519045</c:v>
                </c:pt>
                <c:pt idx="1">
                  <c:v>0.0535929128171877</c:v>
                </c:pt>
                <c:pt idx="2">
                  <c:v>0.102351846390783</c:v>
                </c:pt>
                <c:pt idx="5">
                  <c:v>0.074466801821649</c:v>
                </c:pt>
                <c:pt idx="6">
                  <c:v>0.0576808756191256</c:v>
                </c:pt>
                <c:pt idx="7">
                  <c:v>0.0474752699505636</c:v>
                </c:pt>
                <c:pt idx="8">
                  <c:v>0.0490361340847174</c:v>
                </c:pt>
                <c:pt idx="9">
                  <c:v>0.0504301600678632</c:v>
                </c:pt>
              </c:numCache>
            </c:numRef>
          </c:val>
        </c:ser>
        <c:ser>
          <c:idx val="29"/>
          <c:order val="29"/>
          <c:tx>
            <c:strRef>
              <c:f>Feuil1!$AF$16</c:f>
              <c:strCache>
                <c:ptCount val="1"/>
                <c:pt idx="0">
                  <c:v>HAN 32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Feuil1!$AF$17:$AF$26</c:f>
              <c:numCache>
                <c:formatCode>0.000</c:formatCode>
                <c:ptCount val="10"/>
                <c:pt idx="1">
                  <c:v>0.0678333519317979</c:v>
                </c:pt>
                <c:pt idx="2">
                  <c:v>0.0511993239434019</c:v>
                </c:pt>
                <c:pt idx="3">
                  <c:v>0.00479772197853023</c:v>
                </c:pt>
                <c:pt idx="5">
                  <c:v>0.0137689614680372</c:v>
                </c:pt>
              </c:numCache>
            </c:numRef>
          </c:val>
        </c:ser>
        <c:ser>
          <c:idx val="30"/>
          <c:order val="30"/>
          <c:tx>
            <c:strRef>
              <c:f>Feuil1!$AG$16</c:f>
              <c:strCache>
                <c:ptCount val="1"/>
                <c:pt idx="0">
                  <c:v>HAN 33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Feuil1!$AG$17:$AG$26</c:f>
              <c:numCache>
                <c:formatCode>0.000</c:formatCode>
                <c:ptCount val="10"/>
                <c:pt idx="1">
                  <c:v>0.0388696559964814</c:v>
                </c:pt>
                <c:pt idx="2">
                  <c:v>0.0231706003431584</c:v>
                </c:pt>
                <c:pt idx="3">
                  <c:v>0.0245417801742875</c:v>
                </c:pt>
              </c:numCache>
            </c:numRef>
          </c:val>
        </c:ser>
        <c:ser>
          <c:idx val="31"/>
          <c:order val="31"/>
          <c:tx>
            <c:strRef>
              <c:f>Feuil1!$AH$16</c:f>
              <c:strCache>
                <c:ptCount val="1"/>
                <c:pt idx="0">
                  <c:v>HAN 34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Feuil1!$AH$17:$AH$26</c:f>
              <c:numCache>
                <c:formatCode>0.000</c:formatCode>
                <c:ptCount val="10"/>
                <c:pt idx="3">
                  <c:v>0.00479772197853023</c:v>
                </c:pt>
              </c:numCache>
            </c:numRef>
          </c:val>
        </c:ser>
        <c:ser>
          <c:idx val="32"/>
          <c:order val="32"/>
          <c:tx>
            <c:strRef>
              <c:f>Feuil1!$AI$16</c:f>
              <c:strCache>
                <c:ptCount val="1"/>
                <c:pt idx="0">
                  <c:v>HAN 35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Feuil1!$AI$17:$AI$26</c:f>
              <c:numCache>
                <c:formatCode>0.000</c:formatCode>
                <c:ptCount val="10"/>
                <c:pt idx="1">
                  <c:v>0.0607714974443112</c:v>
                </c:pt>
                <c:pt idx="2">
                  <c:v>0.0775282626657512</c:v>
                </c:pt>
                <c:pt idx="5">
                  <c:v>0.0551616466262623</c:v>
                </c:pt>
                <c:pt idx="6">
                  <c:v>0.0476966547125246</c:v>
                </c:pt>
                <c:pt idx="7">
                  <c:v>0.0203230239069487</c:v>
                </c:pt>
                <c:pt idx="8">
                  <c:v>0.0242125503596853</c:v>
                </c:pt>
                <c:pt idx="9">
                  <c:v>0.0351901935111263</c:v>
                </c:pt>
              </c:numCache>
            </c:numRef>
          </c:val>
        </c:ser>
        <c:ser>
          <c:idx val="33"/>
          <c:order val="33"/>
          <c:tx>
            <c:strRef>
              <c:f>Feuil1!#REF!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34"/>
          <c:order val="34"/>
          <c:tx>
            <c:strRef>
              <c:f>Feuil1!$AJ$16</c:f>
              <c:strCache>
                <c:ptCount val="1"/>
                <c:pt idx="0">
                  <c:v>HAN 37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Feuil1!$AJ$17:$AJ$26</c:f>
              <c:numCache>
                <c:formatCode>0.000</c:formatCode>
                <c:ptCount val="10"/>
                <c:pt idx="1">
                  <c:v>0.0535929128171877</c:v>
                </c:pt>
                <c:pt idx="2">
                  <c:v>0.0775282626657512</c:v>
                </c:pt>
                <c:pt idx="3">
                  <c:v>0.0434271243346613</c:v>
                </c:pt>
              </c:numCache>
            </c:numRef>
          </c:val>
        </c:ser>
        <c:ser>
          <c:idx val="35"/>
          <c:order val="35"/>
          <c:tx>
            <c:strRef>
              <c:f>Feuil1!$AK$16</c:f>
              <c:strCache>
                <c:ptCount val="1"/>
                <c:pt idx="0">
                  <c:v>HAN 38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Feuil1!$AK$17:$AK$26</c:f>
              <c:numCache>
                <c:formatCode>0.000</c:formatCode>
                <c:ptCount val="10"/>
                <c:pt idx="1">
                  <c:v>0.0313165181060355</c:v>
                </c:pt>
                <c:pt idx="2">
                  <c:v>0.0689280909038337</c:v>
                </c:pt>
                <c:pt idx="3">
                  <c:v>0.0245417801742875</c:v>
                </c:pt>
              </c:numCache>
            </c:numRef>
          </c:val>
        </c:ser>
        <c:ser>
          <c:idx val="36"/>
          <c:order val="36"/>
          <c:tx>
            <c:strRef>
              <c:f>Feuil1!$AL$16</c:f>
              <c:strCache>
                <c:ptCount val="1"/>
                <c:pt idx="0">
                  <c:v>HAN 39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Feuil1!$AL$17:$AL$26</c:f>
              <c:numCache>
                <c:formatCode>0.000</c:formatCode>
                <c:ptCount val="10"/>
                <c:pt idx="1">
                  <c:v>0.0607714974443112</c:v>
                </c:pt>
                <c:pt idx="2">
                  <c:v>0.0511993239434019</c:v>
                </c:pt>
                <c:pt idx="3">
                  <c:v>0.0340870980805179</c:v>
                </c:pt>
              </c:numCache>
            </c:numRef>
          </c:val>
        </c:ser>
        <c:ser>
          <c:idx val="37"/>
          <c:order val="37"/>
          <c:tx>
            <c:strRef>
              <c:f>Feuil1!$AM$16</c:f>
              <c:strCache>
                <c:ptCount val="1"/>
                <c:pt idx="0">
                  <c:v>HAN 40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Feuil1!$AM$17:$AM$26</c:f>
              <c:numCache>
                <c:formatCode>0.000</c:formatCode>
                <c:ptCount val="10"/>
                <c:pt idx="1">
                  <c:v>0.0388696559964814</c:v>
                </c:pt>
                <c:pt idx="2">
                  <c:v>0.0601541665963283</c:v>
                </c:pt>
                <c:pt idx="4">
                  <c:v>0.0486513138071776</c:v>
                </c:pt>
              </c:numCache>
            </c:numRef>
          </c:val>
        </c:ser>
        <c:ser>
          <c:idx val="38"/>
          <c:order val="38"/>
          <c:tx>
            <c:strRef>
              <c:f>Feuil1!$AN$16</c:f>
              <c:strCache>
                <c:ptCount val="1"/>
                <c:pt idx="0">
                  <c:v>HAN 41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Feuil1!$AN$17:$AN$26</c:f>
              <c:numCache>
                <c:formatCode>0.000</c:formatCode>
                <c:ptCount val="10"/>
                <c:pt idx="5">
                  <c:v>0.0191639933547434</c:v>
                </c:pt>
                <c:pt idx="6">
                  <c:v>0.0270120558526736</c:v>
                </c:pt>
                <c:pt idx="7">
                  <c:v>0.00608258479233847</c:v>
                </c:pt>
                <c:pt idx="8">
                  <c:v>0.032645717896548</c:v>
                </c:pt>
                <c:pt idx="9">
                  <c:v>0.0273648559991697</c:v>
                </c:pt>
              </c:numCache>
            </c:numRef>
          </c:val>
        </c:ser>
        <c:ser>
          <c:idx val="39"/>
          <c:order val="39"/>
          <c:tx>
            <c:strRef>
              <c:f>Feuil1!$AO$16</c:f>
              <c:strCache>
                <c:ptCount val="1"/>
                <c:pt idx="0">
                  <c:v>HAN 42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Feuil1!$AO$17:$AO$26</c:f>
              <c:numCache>
                <c:formatCode>0.000</c:formatCode>
                <c:ptCount val="10"/>
                <c:pt idx="1">
                  <c:v>0.0607714974443112</c:v>
                </c:pt>
                <c:pt idx="2">
                  <c:v>0.0511993239434019</c:v>
                </c:pt>
                <c:pt idx="3">
                  <c:v>0.0147819428851312</c:v>
                </c:pt>
                <c:pt idx="4">
                  <c:v>0.0413520750656782</c:v>
                </c:pt>
                <c:pt idx="5">
                  <c:v>0.0297570668521676</c:v>
                </c:pt>
                <c:pt idx="6">
                  <c:v>0.0270120558526736</c:v>
                </c:pt>
                <c:pt idx="7">
                  <c:v>0.0341113083925821</c:v>
                </c:pt>
                <c:pt idx="8">
                  <c:v>0.032645717896548</c:v>
                </c:pt>
                <c:pt idx="9">
                  <c:v>0.0351901935111263</c:v>
                </c:pt>
              </c:numCache>
            </c:numRef>
          </c:val>
        </c:ser>
        <c:ser>
          <c:idx val="40"/>
          <c:order val="40"/>
          <c:tx>
            <c:strRef>
              <c:f>Feuil1!$AP$16</c:f>
              <c:strCache>
                <c:ptCount val="1"/>
                <c:pt idx="0">
                  <c:v>HAN 44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Feuil1!$AP$17:$AP$26</c:f>
              <c:numCache>
                <c:formatCode>0.000</c:formatCode>
                <c:ptCount val="10"/>
                <c:pt idx="7">
                  <c:v>0.013261169419462</c:v>
                </c:pt>
              </c:numCache>
            </c:numRef>
          </c:val>
        </c:ser>
        <c:marker val="1"/>
        <c:axId val="324373832"/>
        <c:axId val="324377320"/>
      </c:lineChart>
      <c:catAx>
        <c:axId val="3243738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24377320"/>
        <c:crosses val="autoZero"/>
        <c:auto val="1"/>
        <c:lblAlgn val="ctr"/>
        <c:lblOffset val="100"/>
        <c:tickLblSkip val="1"/>
        <c:tickMarkSkip val="1"/>
      </c:catAx>
      <c:valAx>
        <c:axId val="324377320"/>
        <c:scaling>
          <c:orientation val="minMax"/>
          <c:max val="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2437383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271964456566"/>
          <c:y val="0.0367362078132516"/>
          <c:w val="0.142522167837128"/>
          <c:h val="0.9632637921867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9369631918708"/>
          <c:y val="0.0772203319852139"/>
          <c:w val="0.614866217241645"/>
          <c:h val="0.791508402848442"/>
        </c:manualLayout>
      </c:layout>
      <c:lineChart>
        <c:grouping val="standard"/>
        <c:ser>
          <c:idx val="2"/>
          <c:order val="0"/>
          <c:tx>
            <c:strRef>
              <c:f>Feuil1!$J$29</c:f>
              <c:strCache>
                <c:ptCount val="1"/>
                <c:pt idx="0">
                  <c:v>D logx</c:v>
                </c:pt>
              </c:strCache>
            </c:strRef>
          </c:tx>
          <c:spPr>
            <a:ln w="25400" cap="rnd" cmpd="sng" algn="ctr">
              <a:solidFill>
                <a:srgbClr val="FFFF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Feuil1!$I$30:$I$41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Feuil1!$J$30:$J$41</c:f>
              <c:numCache>
                <c:formatCode>0.000</c:formatCode>
                <c:ptCount val="12"/>
                <c:pt idx="0">
                  <c:v>0.0498102551007582</c:v>
                </c:pt>
                <c:pt idx="1">
                  <c:v>0.0464980960525871</c:v>
                </c:pt>
                <c:pt idx="2">
                  <c:v>0.0630985472431098</c:v>
                </c:pt>
                <c:pt idx="3">
                  <c:v>0.026578551889084</c:v>
                </c:pt>
                <c:pt idx="4">
                  <c:v>0.0475069271584398</c:v>
                </c:pt>
                <c:pt idx="5">
                  <c:v>0.0264304651585105</c:v>
                </c:pt>
                <c:pt idx="6">
                  <c:v>0.0289692222199895</c:v>
                </c:pt>
                <c:pt idx="7">
                  <c:v>0.0169372027011021</c:v>
                </c:pt>
                <c:pt idx="8">
                  <c:v>0.0263362439895407</c:v>
                </c:pt>
                <c:pt idx="9">
                  <c:v>0.0311386189061731</c:v>
                </c:pt>
                <c:pt idx="10">
                  <c:v>0.0298495835945562</c:v>
                </c:pt>
                <c:pt idx="11">
                  <c:v>0.0445302197652702</c:v>
                </c:pt>
              </c:numCache>
            </c:numRef>
          </c:val>
        </c:ser>
        <c:ser>
          <c:idx val="5"/>
          <c:order val="1"/>
          <c:tx>
            <c:strRef>
              <c:f>Feuil1!$K$29</c:f>
              <c:strCache>
                <c:ptCount val="1"/>
                <c:pt idx="0">
                  <c:v>D logmin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Feuil1!$I$30:$I$41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Feuil1!$K$30:$K$41</c:f>
              <c:numCache>
                <c:formatCode>0.000</c:formatCode>
                <c:ptCount val="12"/>
                <c:pt idx="0">
                  <c:v>0.0333076600701587</c:v>
                </c:pt>
                <c:pt idx="1">
                  <c:v>0.00783542225651268</c:v>
                </c:pt>
                <c:pt idx="2">
                  <c:v>0.0231706003431584</c:v>
                </c:pt>
                <c:pt idx="3">
                  <c:v>0.00479772197853023</c:v>
                </c:pt>
                <c:pt idx="4">
                  <c:v>0.00289382324650256</c:v>
                </c:pt>
                <c:pt idx="5">
                  <c:v>0.002773577166574</c:v>
                </c:pt>
                <c:pt idx="6">
                  <c:v>0.00529280615943728</c:v>
                </c:pt>
                <c:pt idx="7">
                  <c:v>-0.0317059760970613</c:v>
                </c:pt>
                <c:pt idx="8">
                  <c:v>-0.0205997940566771</c:v>
                </c:pt>
                <c:pt idx="9">
                  <c:v>-0.0140278291590552</c:v>
                </c:pt>
                <c:pt idx="10">
                  <c:v>-0.0123037826972936</c:v>
                </c:pt>
                <c:pt idx="11">
                  <c:v>-0.051061751314873</c:v>
                </c:pt>
              </c:numCache>
            </c:numRef>
          </c:val>
        </c:ser>
        <c:ser>
          <c:idx val="6"/>
          <c:order val="2"/>
          <c:tx>
            <c:strRef>
              <c:f>Feuil1!$L$29</c:f>
              <c:strCache>
                <c:ptCount val="1"/>
                <c:pt idx="0">
                  <c:v>Dlogmax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Feuil1!$I$30:$I$41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Feuil1!$L$30:$L$41</c:f>
              <c:numCache>
                <c:formatCode>0.000</c:formatCode>
                <c:ptCount val="12"/>
                <c:pt idx="0">
                  <c:v>0.0646716292157654</c:v>
                </c:pt>
                <c:pt idx="1">
                  <c:v>0.0678333519317979</c:v>
                </c:pt>
                <c:pt idx="2">
                  <c:v>0.110320776062059</c:v>
                </c:pt>
                <c:pt idx="3">
                  <c:v>0.0615253464274574</c:v>
                </c:pt>
                <c:pt idx="4">
                  <c:v>0.0900439989654027</c:v>
                </c:pt>
                <c:pt idx="5">
                  <c:v>0.074466801821649</c:v>
                </c:pt>
                <c:pt idx="6">
                  <c:v>0.0576808756191256</c:v>
                </c:pt>
                <c:pt idx="7">
                  <c:v>0.0474752699505636</c:v>
                </c:pt>
                <c:pt idx="8">
                  <c:v>0.0490361340847174</c:v>
                </c:pt>
                <c:pt idx="9">
                  <c:v>0.0504301600678632</c:v>
                </c:pt>
                <c:pt idx="10">
                  <c:v>0.060246884451318</c:v>
                </c:pt>
                <c:pt idx="11">
                  <c:v>0.111665546182827</c:v>
                </c:pt>
              </c:numCache>
            </c:numRef>
          </c:val>
        </c:ser>
        <c:marker val="1"/>
        <c:axId val="228274712"/>
        <c:axId val="228278200"/>
      </c:lineChart>
      <c:catAx>
        <c:axId val="2282747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8278200"/>
        <c:crosses val="autoZero"/>
        <c:auto val="1"/>
        <c:lblAlgn val="ctr"/>
        <c:lblOffset val="100"/>
        <c:tickLblSkip val="1"/>
        <c:tickMarkSkip val="1"/>
      </c:catAx>
      <c:valAx>
        <c:axId val="228278200"/>
        <c:scaling>
          <c:orientation val="minMax"/>
          <c:max val="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827471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872"/>
          <c:y val="0.281241671714113"/>
          <c:w val="0.142522167837128"/>
          <c:h val="0.3231539326814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41</xdr:row>
      <xdr:rowOff>127000</xdr:rowOff>
    </xdr:from>
    <xdr:to>
      <xdr:col>10</xdr:col>
      <xdr:colOff>609600</xdr:colOff>
      <xdr:row>69</xdr:row>
      <xdr:rowOff>127000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50800</xdr:colOff>
      <xdr:row>41</xdr:row>
      <xdr:rowOff>50800</xdr:rowOff>
    </xdr:from>
    <xdr:to>
      <xdr:col>21</xdr:col>
      <xdr:colOff>558800</xdr:colOff>
      <xdr:row>69</xdr:row>
      <xdr:rowOff>50800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AP41"/>
  <sheetViews>
    <sheetView tabSelected="1" topLeftCell="K19" workbookViewId="0">
      <selection activeCell="X71" sqref="X71"/>
    </sheetView>
  </sheetViews>
  <sheetFormatPr baseColWidth="10" defaultColWidth="10.83203125" defaultRowHeight="13"/>
  <cols>
    <col min="8" max="8" width="12" customWidth="1"/>
  </cols>
  <sheetData>
    <row r="3" spans="1:42" s="1" customFormat="1">
      <c r="A3" s="6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0" t="s">
        <v>22</v>
      </c>
      <c r="N3" s="10" t="s">
        <v>23</v>
      </c>
      <c r="O3" s="10" t="s">
        <v>24</v>
      </c>
      <c r="P3" s="10" t="s">
        <v>25</v>
      </c>
      <c r="Q3" s="10" t="s">
        <v>26</v>
      </c>
      <c r="R3" s="10" t="s">
        <v>27</v>
      </c>
      <c r="S3" s="10" t="s">
        <v>28</v>
      </c>
      <c r="T3" s="10" t="s">
        <v>29</v>
      </c>
      <c r="U3" s="10" t="s">
        <v>30</v>
      </c>
      <c r="V3" s="10" t="s">
        <v>31</v>
      </c>
      <c r="W3" s="10" t="s">
        <v>32</v>
      </c>
      <c r="X3" s="10" t="s">
        <v>33</v>
      </c>
      <c r="Y3" s="10" t="s">
        <v>34</v>
      </c>
      <c r="Z3" s="10" t="s">
        <v>35</v>
      </c>
      <c r="AA3" s="10" t="s">
        <v>36</v>
      </c>
      <c r="AB3" s="10" t="s">
        <v>37</v>
      </c>
      <c r="AC3" s="10" t="s">
        <v>38</v>
      </c>
      <c r="AD3" s="10" t="s">
        <v>39</v>
      </c>
      <c r="AE3" s="10" t="s">
        <v>40</v>
      </c>
      <c r="AF3" s="10" t="s">
        <v>41</v>
      </c>
      <c r="AG3" s="10" t="s">
        <v>42</v>
      </c>
      <c r="AH3" s="10" t="s">
        <v>43</v>
      </c>
      <c r="AI3" s="10" t="s">
        <v>44</v>
      </c>
      <c r="AJ3" s="10" t="s">
        <v>45</v>
      </c>
      <c r="AK3" s="10" t="s">
        <v>46</v>
      </c>
      <c r="AL3" s="10" t="s">
        <v>47</v>
      </c>
      <c r="AM3" s="10" t="s">
        <v>48</v>
      </c>
      <c r="AN3" s="10" t="s">
        <v>49</v>
      </c>
      <c r="AO3" s="10" t="s">
        <v>50</v>
      </c>
      <c r="AP3" s="10" t="s">
        <v>51</v>
      </c>
    </row>
    <row r="4" spans="1:42">
      <c r="A4" s="7">
        <v>210.2413793103448</v>
      </c>
      <c r="B4">
        <v>1</v>
      </c>
      <c r="C4" s="11">
        <v>231</v>
      </c>
      <c r="D4" s="11">
        <v>239</v>
      </c>
      <c r="E4" s="11">
        <v>232</v>
      </c>
      <c r="F4" s="11">
        <v>241</v>
      </c>
      <c r="G4" s="11">
        <v>239</v>
      </c>
      <c r="H4" s="11">
        <v>231</v>
      </c>
      <c r="I4" s="11">
        <v>235</v>
      </c>
      <c r="J4" s="11"/>
      <c r="K4" s="11">
        <v>236</v>
      </c>
      <c r="L4" s="11"/>
      <c r="M4" s="11">
        <v>237</v>
      </c>
      <c r="N4" s="11"/>
      <c r="O4" s="11">
        <v>233</v>
      </c>
      <c r="P4" s="11">
        <v>242</v>
      </c>
      <c r="Q4" s="11">
        <v>238</v>
      </c>
      <c r="R4" s="11">
        <v>243</v>
      </c>
      <c r="S4" s="11">
        <v>235</v>
      </c>
      <c r="T4" s="11">
        <v>231</v>
      </c>
      <c r="U4" s="11">
        <v>234</v>
      </c>
      <c r="V4" s="11"/>
      <c r="W4" s="11">
        <v>227</v>
      </c>
      <c r="X4" s="11"/>
      <c r="Y4" s="11">
        <v>244</v>
      </c>
      <c r="Z4" s="11">
        <v>242</v>
      </c>
      <c r="AA4" s="11">
        <v>228</v>
      </c>
      <c r="AB4" s="11">
        <v>232</v>
      </c>
      <c r="AC4" s="11">
        <v>233</v>
      </c>
      <c r="AD4" s="11">
        <v>235</v>
      </c>
      <c r="AE4" s="11">
        <v>241</v>
      </c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>
      <c r="A5" s="7">
        <v>26.517241379310338</v>
      </c>
      <c r="B5">
        <v>3</v>
      </c>
      <c r="C5" s="11">
        <v>29</v>
      </c>
      <c r="D5" s="11">
        <v>28.5</v>
      </c>
      <c r="E5" s="11">
        <v>28</v>
      </c>
      <c r="F5" s="11">
        <v>30</v>
      </c>
      <c r="G5" s="11">
        <v>29</v>
      </c>
      <c r="H5" s="11">
        <v>30</v>
      </c>
      <c r="I5" s="11">
        <v>30.5</v>
      </c>
      <c r="J5" s="11">
        <v>29.5</v>
      </c>
      <c r="K5" s="11">
        <v>28</v>
      </c>
      <c r="L5" s="11">
        <v>30</v>
      </c>
      <c r="M5" s="11">
        <v>30</v>
      </c>
      <c r="N5" s="11"/>
      <c r="O5" s="11">
        <v>30</v>
      </c>
      <c r="P5" s="11">
        <v>29.5</v>
      </c>
      <c r="Q5" s="11">
        <v>30</v>
      </c>
      <c r="R5" s="11">
        <v>30</v>
      </c>
      <c r="S5" s="11">
        <v>28.5</v>
      </c>
      <c r="T5" s="11">
        <v>28</v>
      </c>
      <c r="U5" s="11">
        <v>29</v>
      </c>
      <c r="V5" s="11">
        <v>30</v>
      </c>
      <c r="W5" s="11">
        <v>28.5</v>
      </c>
      <c r="X5" s="11">
        <v>30</v>
      </c>
      <c r="Y5" s="11">
        <v>30</v>
      </c>
      <c r="Z5" s="11">
        <v>30.5</v>
      </c>
      <c r="AA5" s="11">
        <v>27</v>
      </c>
      <c r="AB5" s="11">
        <v>30</v>
      </c>
      <c r="AC5" s="11">
        <v>30</v>
      </c>
      <c r="AD5" s="11">
        <v>30</v>
      </c>
      <c r="AE5" s="11">
        <v>30</v>
      </c>
      <c r="AF5" s="11">
        <v>31</v>
      </c>
      <c r="AG5" s="11">
        <v>29</v>
      </c>
      <c r="AH5" s="11"/>
      <c r="AI5" s="11">
        <v>30.5</v>
      </c>
      <c r="AJ5" s="11">
        <v>30</v>
      </c>
      <c r="AK5" s="11">
        <v>28.5</v>
      </c>
      <c r="AL5" s="11">
        <v>30.5</v>
      </c>
      <c r="AM5" s="11">
        <v>29</v>
      </c>
      <c r="AN5" s="11"/>
      <c r="AO5" s="11">
        <v>30.5</v>
      </c>
      <c r="AP5" s="11"/>
    </row>
    <row r="6" spans="1:42">
      <c r="A6" s="7">
        <v>21.331034482758625</v>
      </c>
      <c r="B6">
        <v>4</v>
      </c>
      <c r="C6" s="11">
        <v>25</v>
      </c>
      <c r="D6" s="11">
        <v>24</v>
      </c>
      <c r="E6" s="11">
        <v>25</v>
      </c>
      <c r="F6" s="11">
        <v>24</v>
      </c>
      <c r="G6" s="11">
        <v>25.5</v>
      </c>
      <c r="H6" s="11">
        <v>25</v>
      </c>
      <c r="I6" s="11">
        <v>25.5</v>
      </c>
      <c r="J6" s="11">
        <v>24.5</v>
      </c>
      <c r="K6" s="11">
        <v>25</v>
      </c>
      <c r="L6" s="11">
        <v>24.5</v>
      </c>
      <c r="M6" s="11">
        <v>23.5</v>
      </c>
      <c r="N6" s="11"/>
      <c r="O6" s="11">
        <v>24.5</v>
      </c>
      <c r="P6" s="11">
        <v>24</v>
      </c>
      <c r="Q6" s="11">
        <v>24</v>
      </c>
      <c r="R6" s="11">
        <v>27.5</v>
      </c>
      <c r="S6" s="11">
        <v>25.5</v>
      </c>
      <c r="T6" s="11">
        <v>24.5</v>
      </c>
      <c r="U6" s="11">
        <v>25</v>
      </c>
      <c r="V6" s="11">
        <v>23.5</v>
      </c>
      <c r="W6" s="11">
        <v>24.5</v>
      </c>
      <c r="X6" s="11">
        <v>25</v>
      </c>
      <c r="Y6" s="11">
        <v>23.5</v>
      </c>
      <c r="Z6" s="11">
        <v>24.5</v>
      </c>
      <c r="AA6" s="11">
        <v>25.5</v>
      </c>
      <c r="AB6" s="11">
        <v>24</v>
      </c>
      <c r="AC6" s="11">
        <v>24.5</v>
      </c>
      <c r="AD6" s="11">
        <v>24.5</v>
      </c>
      <c r="AE6" s="11">
        <v>27</v>
      </c>
      <c r="AF6" s="11">
        <v>24</v>
      </c>
      <c r="AG6" s="11">
        <v>22.5</v>
      </c>
      <c r="AH6" s="11"/>
      <c r="AI6" s="11">
        <v>25.5</v>
      </c>
      <c r="AJ6" s="11">
        <v>25.5</v>
      </c>
      <c r="AK6" s="11">
        <v>25</v>
      </c>
      <c r="AL6" s="11">
        <v>24</v>
      </c>
      <c r="AM6" s="11">
        <v>24.5</v>
      </c>
      <c r="AN6" s="11"/>
      <c r="AO6" s="11">
        <v>24</v>
      </c>
      <c r="AP6" s="11"/>
    </row>
    <row r="7" spans="1:42">
      <c r="A7" s="7">
        <v>42.527586206896544</v>
      </c>
      <c r="B7">
        <v>5</v>
      </c>
      <c r="C7" s="11">
        <v>47</v>
      </c>
      <c r="D7" s="11"/>
      <c r="E7" s="11">
        <v>47</v>
      </c>
      <c r="F7" s="11"/>
      <c r="G7" s="11">
        <v>46</v>
      </c>
      <c r="H7" s="11">
        <v>46</v>
      </c>
      <c r="I7" s="11"/>
      <c r="J7" s="11"/>
      <c r="K7" s="11">
        <v>44</v>
      </c>
      <c r="L7" s="11"/>
      <c r="M7" s="11">
        <v>48</v>
      </c>
      <c r="N7" s="11"/>
      <c r="O7" s="11">
        <v>44</v>
      </c>
      <c r="P7" s="11">
        <v>43</v>
      </c>
      <c r="Q7" s="11">
        <v>47.5</v>
      </c>
      <c r="R7" s="11">
        <v>46</v>
      </c>
      <c r="S7" s="11">
        <v>45</v>
      </c>
      <c r="T7" s="11"/>
      <c r="U7" s="11">
        <v>45</v>
      </c>
      <c r="V7" s="11"/>
      <c r="W7" s="11">
        <v>43</v>
      </c>
      <c r="X7" s="11"/>
      <c r="Y7" s="11">
        <v>48</v>
      </c>
      <c r="Z7" s="11">
        <v>49</v>
      </c>
      <c r="AA7" s="11">
        <v>43</v>
      </c>
      <c r="AB7" s="11">
        <v>43</v>
      </c>
      <c r="AC7" s="11">
        <v>44</v>
      </c>
      <c r="AD7" s="11">
        <v>44</v>
      </c>
      <c r="AE7" s="11"/>
      <c r="AF7" s="11">
        <v>43</v>
      </c>
      <c r="AG7" s="11">
        <v>45</v>
      </c>
      <c r="AH7" s="11">
        <v>43</v>
      </c>
      <c r="AI7" s="11"/>
      <c r="AJ7" s="11">
        <v>47</v>
      </c>
      <c r="AK7" s="11">
        <v>45</v>
      </c>
      <c r="AL7" s="11">
        <v>46</v>
      </c>
      <c r="AM7" s="11"/>
      <c r="AN7" s="11"/>
      <c r="AO7" s="11">
        <v>44</v>
      </c>
      <c r="AP7" s="11"/>
    </row>
    <row r="8" spans="1:42">
      <c r="A8" s="7">
        <v>26.820689655172409</v>
      </c>
      <c r="B8">
        <v>6</v>
      </c>
      <c r="C8" s="11">
        <v>30</v>
      </c>
      <c r="D8" s="11"/>
      <c r="E8" s="11">
        <v>28</v>
      </c>
      <c r="F8" s="11"/>
      <c r="G8" s="11"/>
      <c r="H8" s="11">
        <v>30</v>
      </c>
      <c r="I8" s="11"/>
      <c r="J8" s="11"/>
      <c r="K8" s="11">
        <v>31</v>
      </c>
      <c r="L8" s="11"/>
      <c r="M8" s="11">
        <v>29</v>
      </c>
      <c r="N8" s="11"/>
      <c r="O8" s="11">
        <v>27</v>
      </c>
      <c r="P8" s="11">
        <v>28</v>
      </c>
      <c r="Q8" s="11">
        <v>30.5</v>
      </c>
      <c r="R8" s="11">
        <v>33</v>
      </c>
      <c r="S8" s="11">
        <v>30</v>
      </c>
      <c r="T8" s="11"/>
      <c r="U8" s="11">
        <v>29</v>
      </c>
      <c r="V8" s="11"/>
      <c r="W8" s="11">
        <v>30</v>
      </c>
      <c r="X8" s="11"/>
      <c r="Y8" s="11">
        <v>31</v>
      </c>
      <c r="Z8" s="11">
        <v>31</v>
      </c>
      <c r="AA8" s="11">
        <v>29</v>
      </c>
      <c r="AB8" s="11">
        <v>31</v>
      </c>
      <c r="AC8" s="11"/>
      <c r="AD8" s="11">
        <v>31.5</v>
      </c>
      <c r="AE8" s="11"/>
      <c r="AF8" s="11"/>
      <c r="AG8" s="11"/>
      <c r="AH8" s="11"/>
      <c r="AI8" s="11"/>
      <c r="AJ8" s="11"/>
      <c r="AK8" s="11"/>
      <c r="AL8" s="11"/>
      <c r="AM8" s="11">
        <v>30</v>
      </c>
      <c r="AN8" s="11"/>
      <c r="AO8" s="11">
        <v>29.5</v>
      </c>
      <c r="AP8" s="11"/>
    </row>
    <row r="9" spans="1:42">
      <c r="A9" s="7">
        <v>38.751724137931028</v>
      </c>
      <c r="B9">
        <v>10</v>
      </c>
      <c r="C9" s="11">
        <v>40</v>
      </c>
      <c r="D9" s="11">
        <v>39.5</v>
      </c>
      <c r="E9" s="11">
        <v>40.5</v>
      </c>
      <c r="F9" s="11">
        <v>42</v>
      </c>
      <c r="G9" s="11">
        <v>41</v>
      </c>
      <c r="H9" s="11">
        <v>42</v>
      </c>
      <c r="I9" s="11"/>
      <c r="J9" s="11">
        <v>42</v>
      </c>
      <c r="K9" s="11">
        <v>42</v>
      </c>
      <c r="L9" s="11">
        <v>40</v>
      </c>
      <c r="M9" s="11">
        <v>41</v>
      </c>
      <c r="N9" s="11">
        <v>40</v>
      </c>
      <c r="O9" s="11">
        <v>40</v>
      </c>
      <c r="P9" s="11"/>
      <c r="Q9" s="11">
        <v>43</v>
      </c>
      <c r="R9" s="11"/>
      <c r="S9" s="11">
        <v>39.5</v>
      </c>
      <c r="T9" s="11">
        <v>41</v>
      </c>
      <c r="U9" s="11">
        <v>39.5</v>
      </c>
      <c r="V9" s="11">
        <v>41</v>
      </c>
      <c r="W9" s="11">
        <v>39</v>
      </c>
      <c r="X9" s="11">
        <v>42</v>
      </c>
      <c r="Y9" s="11">
        <v>42</v>
      </c>
      <c r="Z9" s="11">
        <v>44</v>
      </c>
      <c r="AA9" s="11">
        <v>39</v>
      </c>
      <c r="AB9" s="11">
        <v>40</v>
      </c>
      <c r="AC9" s="11">
        <v>42.5</v>
      </c>
      <c r="AD9" s="11">
        <v>41</v>
      </c>
      <c r="AE9" s="11">
        <v>46</v>
      </c>
      <c r="AF9" s="11">
        <v>40</v>
      </c>
      <c r="AG9" s="11"/>
      <c r="AH9" s="11"/>
      <c r="AI9" s="11">
        <v>44</v>
      </c>
      <c r="AJ9" s="11"/>
      <c r="AK9" s="11"/>
      <c r="AL9" s="11"/>
      <c r="AM9" s="11"/>
      <c r="AN9" s="11">
        <v>40.5</v>
      </c>
      <c r="AO9" s="11">
        <v>41.5</v>
      </c>
      <c r="AP9" s="11"/>
    </row>
    <row r="10" spans="1:42">
      <c r="A10" s="7">
        <v>38.527586206896551</v>
      </c>
      <c r="B10">
        <v>11</v>
      </c>
      <c r="C10" s="11">
        <v>40</v>
      </c>
      <c r="D10" s="11"/>
      <c r="E10" s="11">
        <v>40.5</v>
      </c>
      <c r="F10" s="11">
        <v>41.5</v>
      </c>
      <c r="G10" s="11">
        <v>41</v>
      </c>
      <c r="H10" s="11">
        <v>41.5</v>
      </c>
      <c r="I10" s="11"/>
      <c r="J10" s="11"/>
      <c r="K10" s="11">
        <v>43</v>
      </c>
      <c r="L10" s="11">
        <v>40</v>
      </c>
      <c r="M10" s="11">
        <v>41.5</v>
      </c>
      <c r="N10" s="11">
        <v>41</v>
      </c>
      <c r="O10" s="11">
        <v>41</v>
      </c>
      <c r="P10" s="11"/>
      <c r="Q10" s="11">
        <v>42.5</v>
      </c>
      <c r="R10" s="11">
        <v>43</v>
      </c>
      <c r="S10" s="11">
        <v>40</v>
      </c>
      <c r="T10" s="11">
        <v>41</v>
      </c>
      <c r="U10" s="11">
        <v>40</v>
      </c>
      <c r="V10" s="11">
        <v>41</v>
      </c>
      <c r="W10" s="11">
        <v>39</v>
      </c>
      <c r="X10" s="11">
        <v>41</v>
      </c>
      <c r="Y10" s="11">
        <v>42</v>
      </c>
      <c r="Z10" s="11">
        <v>43</v>
      </c>
      <c r="AA10" s="11">
        <v>39</v>
      </c>
      <c r="AB10" s="11">
        <v>40.5</v>
      </c>
      <c r="AC10" s="11"/>
      <c r="AD10" s="11">
        <v>40</v>
      </c>
      <c r="AE10" s="11">
        <v>44</v>
      </c>
      <c r="AF10" s="11"/>
      <c r="AG10" s="11"/>
      <c r="AH10" s="11"/>
      <c r="AI10" s="11">
        <v>43</v>
      </c>
      <c r="AJ10" s="11"/>
      <c r="AK10" s="11"/>
      <c r="AL10" s="11"/>
      <c r="AM10" s="11"/>
      <c r="AN10" s="11">
        <v>41</v>
      </c>
      <c r="AO10" s="11">
        <v>41</v>
      </c>
      <c r="AP10" s="11"/>
    </row>
    <row r="11" spans="1:42">
      <c r="A11" s="7">
        <v>29.582758620689649</v>
      </c>
      <c r="B11">
        <v>12</v>
      </c>
      <c r="C11" s="11">
        <v>30</v>
      </c>
      <c r="D11" s="11"/>
      <c r="E11" s="11">
        <v>30</v>
      </c>
      <c r="F11" s="11">
        <v>31</v>
      </c>
      <c r="G11" s="11">
        <v>30.5</v>
      </c>
      <c r="H11" s="11">
        <v>32</v>
      </c>
      <c r="I11" s="11">
        <v>31.5</v>
      </c>
      <c r="J11" s="11"/>
      <c r="K11" s="11">
        <v>30.5</v>
      </c>
      <c r="L11" s="11">
        <v>30</v>
      </c>
      <c r="M11" s="11">
        <v>31</v>
      </c>
      <c r="N11" s="11">
        <v>28</v>
      </c>
      <c r="O11" s="11"/>
      <c r="P11" s="11"/>
      <c r="Q11" s="11">
        <v>32</v>
      </c>
      <c r="R11" s="11">
        <v>31</v>
      </c>
      <c r="S11" s="11">
        <v>32</v>
      </c>
      <c r="T11" s="11">
        <v>27.5</v>
      </c>
      <c r="U11" s="11">
        <v>32</v>
      </c>
      <c r="V11" s="11">
        <v>31.5</v>
      </c>
      <c r="W11" s="11">
        <v>30</v>
      </c>
      <c r="X11" s="11"/>
      <c r="Y11" s="11">
        <v>30.5</v>
      </c>
      <c r="Z11" s="11">
        <v>32</v>
      </c>
      <c r="AA11" s="11"/>
      <c r="AB11" s="11">
        <v>31</v>
      </c>
      <c r="AC11" s="11">
        <v>30</v>
      </c>
      <c r="AD11" s="11">
        <v>30</v>
      </c>
      <c r="AE11" s="11">
        <v>33</v>
      </c>
      <c r="AF11" s="11"/>
      <c r="AG11" s="11"/>
      <c r="AH11" s="11"/>
      <c r="AI11" s="11">
        <v>31</v>
      </c>
      <c r="AJ11" s="11"/>
      <c r="AK11" s="11"/>
      <c r="AL11" s="11"/>
      <c r="AM11" s="11"/>
      <c r="AN11" s="11">
        <v>30</v>
      </c>
      <c r="AO11" s="11">
        <v>32</v>
      </c>
      <c r="AP11" s="11">
        <v>30.5</v>
      </c>
    </row>
    <row r="12" spans="1:42">
      <c r="A12" s="7">
        <v>24.11724137931035</v>
      </c>
      <c r="B12">
        <v>13</v>
      </c>
      <c r="C12" s="11">
        <v>25</v>
      </c>
      <c r="D12" s="11"/>
      <c r="E12" s="11">
        <v>25.5</v>
      </c>
      <c r="F12" s="11">
        <v>26.5</v>
      </c>
      <c r="G12" s="11">
        <v>25.5</v>
      </c>
      <c r="H12" s="11">
        <v>27</v>
      </c>
      <c r="I12" s="11">
        <v>25</v>
      </c>
      <c r="J12" s="11"/>
      <c r="K12" s="11">
        <v>26</v>
      </c>
      <c r="L12" s="11">
        <v>27</v>
      </c>
      <c r="M12" s="11">
        <v>24.5</v>
      </c>
      <c r="N12" s="11">
        <v>25</v>
      </c>
      <c r="O12" s="11">
        <v>23.5</v>
      </c>
      <c r="P12" s="11"/>
      <c r="Q12" s="11">
        <v>26.5</v>
      </c>
      <c r="R12" s="11">
        <v>26</v>
      </c>
      <c r="S12" s="11">
        <v>27</v>
      </c>
      <c r="T12" s="11">
        <v>23</v>
      </c>
      <c r="U12" s="11">
        <v>27</v>
      </c>
      <c r="V12" s="11">
        <v>27</v>
      </c>
      <c r="W12" s="11">
        <v>24</v>
      </c>
      <c r="X12" s="11"/>
      <c r="Y12" s="11">
        <v>27</v>
      </c>
      <c r="Z12" s="11">
        <v>26</v>
      </c>
      <c r="AA12" s="11">
        <v>23</v>
      </c>
      <c r="AB12" s="11">
        <v>26</v>
      </c>
      <c r="AC12" s="11">
        <v>25</v>
      </c>
      <c r="AD12" s="11">
        <v>25</v>
      </c>
      <c r="AE12" s="11">
        <v>27</v>
      </c>
      <c r="AF12" s="11"/>
      <c r="AG12" s="11"/>
      <c r="AH12" s="11"/>
      <c r="AI12" s="11">
        <v>25.5</v>
      </c>
      <c r="AJ12" s="11"/>
      <c r="AK12" s="11"/>
      <c r="AL12" s="11"/>
      <c r="AM12" s="11"/>
      <c r="AN12" s="11">
        <v>26</v>
      </c>
      <c r="AO12" s="11">
        <v>26</v>
      </c>
      <c r="AP12" s="11"/>
    </row>
    <row r="13" spans="1:42">
      <c r="A13" s="7">
        <v>25.820689655172409</v>
      </c>
      <c r="B13">
        <v>14</v>
      </c>
      <c r="C13" s="11">
        <v>27.5</v>
      </c>
      <c r="D13" s="11"/>
      <c r="E13" s="11">
        <v>26.5</v>
      </c>
      <c r="F13" s="11">
        <v>29</v>
      </c>
      <c r="G13" s="11">
        <v>27</v>
      </c>
      <c r="H13" s="11">
        <v>28</v>
      </c>
      <c r="I13" s="11"/>
      <c r="J13" s="11"/>
      <c r="K13" s="11">
        <v>28</v>
      </c>
      <c r="L13" s="11"/>
      <c r="M13" s="11">
        <v>27.5</v>
      </c>
      <c r="N13" s="11">
        <v>27.5</v>
      </c>
      <c r="O13" s="11">
        <v>26</v>
      </c>
      <c r="P13" s="11"/>
      <c r="Q13" s="11">
        <v>29</v>
      </c>
      <c r="R13" s="11">
        <v>29</v>
      </c>
      <c r="S13" s="11">
        <v>29</v>
      </c>
      <c r="T13" s="11">
        <v>25.5</v>
      </c>
      <c r="U13" s="11">
        <v>29</v>
      </c>
      <c r="V13" s="11">
        <v>28</v>
      </c>
      <c r="W13" s="11">
        <v>26</v>
      </c>
      <c r="X13" s="11"/>
      <c r="Y13" s="11">
        <v>29</v>
      </c>
      <c r="Z13" s="11">
        <v>29</v>
      </c>
      <c r="AA13" s="11">
        <v>25</v>
      </c>
      <c r="AB13" s="11">
        <v>28</v>
      </c>
      <c r="AC13" s="11">
        <v>27.5</v>
      </c>
      <c r="AD13" s="11"/>
      <c r="AE13" s="11">
        <v>29</v>
      </c>
      <c r="AF13" s="11"/>
      <c r="AG13" s="11"/>
      <c r="AH13" s="11"/>
      <c r="AI13" s="11">
        <v>28</v>
      </c>
      <c r="AJ13" s="11"/>
      <c r="AK13" s="11"/>
      <c r="AL13" s="11"/>
      <c r="AM13" s="11"/>
      <c r="AN13" s="11">
        <v>27.5</v>
      </c>
      <c r="AO13" s="11">
        <v>28</v>
      </c>
      <c r="AP13" s="11"/>
    </row>
    <row r="14" spans="1:42">
      <c r="A14" s="7">
        <v>33.948275862068975</v>
      </c>
      <c r="B14">
        <v>7</v>
      </c>
      <c r="C14" s="11">
        <v>38</v>
      </c>
      <c r="D14" s="11"/>
      <c r="E14" s="11">
        <v>37</v>
      </c>
      <c r="F14" s="11"/>
      <c r="G14" s="11"/>
      <c r="H14" s="11">
        <v>38</v>
      </c>
      <c r="I14" s="11"/>
      <c r="J14" s="11"/>
      <c r="K14" s="11">
        <v>36</v>
      </c>
      <c r="L14" s="11"/>
      <c r="M14" s="11">
        <v>37</v>
      </c>
      <c r="N14" s="11"/>
      <c r="O14" s="11"/>
      <c r="P14" s="11"/>
      <c r="Q14" s="11">
        <v>38</v>
      </c>
      <c r="R14" s="11">
        <v>39</v>
      </c>
      <c r="S14" s="11">
        <v>35</v>
      </c>
      <c r="T14" s="11"/>
      <c r="U14" s="11">
        <v>36</v>
      </c>
      <c r="V14" s="11">
        <v>38</v>
      </c>
      <c r="W14" s="11">
        <v>36</v>
      </c>
      <c r="X14" s="11"/>
      <c r="Y14" s="11">
        <v>37.5</v>
      </c>
      <c r="Z14" s="11">
        <v>39</v>
      </c>
      <c r="AA14" s="11">
        <v>34</v>
      </c>
      <c r="AB14" s="11">
        <v>37</v>
      </c>
      <c r="AC14" s="11">
        <v>35</v>
      </c>
      <c r="AD14" s="11">
        <v>35</v>
      </c>
      <c r="AE14" s="11"/>
      <c r="AF14" s="11">
        <v>34</v>
      </c>
      <c r="AG14" s="11"/>
      <c r="AH14" s="11">
        <v>33</v>
      </c>
      <c r="AI14" s="11"/>
      <c r="AJ14" s="11"/>
      <c r="AK14" s="11">
        <v>37</v>
      </c>
      <c r="AL14" s="11"/>
      <c r="AM14" s="11">
        <v>35</v>
      </c>
      <c r="AN14" s="11"/>
      <c r="AO14" s="11">
        <v>35.5</v>
      </c>
    </row>
    <row r="15" spans="1:42">
      <c r="A15" s="7">
        <v>12.372413793103451</v>
      </c>
      <c r="B15">
        <v>8</v>
      </c>
      <c r="C15" s="11">
        <v>14.5</v>
      </c>
      <c r="D15" s="11">
        <v>12</v>
      </c>
      <c r="E15" s="11">
        <v>15</v>
      </c>
      <c r="F15" s="11"/>
      <c r="G15" s="11">
        <v>14</v>
      </c>
      <c r="H15" s="11">
        <v>15</v>
      </c>
      <c r="I15" s="11"/>
      <c r="J15" s="11"/>
      <c r="K15" s="11">
        <v>13.5</v>
      </c>
      <c r="L15" s="11"/>
      <c r="M15" s="11">
        <v>14</v>
      </c>
      <c r="N15" s="11"/>
      <c r="O15" s="11"/>
      <c r="P15" s="11"/>
      <c r="Q15" s="11">
        <v>15</v>
      </c>
      <c r="R15" s="11">
        <v>13.5</v>
      </c>
      <c r="S15" s="11">
        <v>16</v>
      </c>
      <c r="T15" s="11">
        <v>13</v>
      </c>
      <c r="U15" s="11">
        <v>15.5</v>
      </c>
      <c r="V15" s="11"/>
      <c r="W15" s="11">
        <v>13</v>
      </c>
      <c r="X15" s="11"/>
      <c r="Y15" s="11">
        <v>13</v>
      </c>
      <c r="Z15" s="11">
        <v>14.5</v>
      </c>
      <c r="AA15" s="11">
        <v>14</v>
      </c>
      <c r="AB15" s="11">
        <v>11</v>
      </c>
      <c r="AC15" s="11">
        <v>12</v>
      </c>
      <c r="AD15" s="11">
        <v>14</v>
      </c>
      <c r="AE15" s="11"/>
      <c r="AF15" s="11">
        <v>14</v>
      </c>
      <c r="AG15" s="11">
        <v>13</v>
      </c>
      <c r="AH15" s="11">
        <v>13</v>
      </c>
      <c r="AI15" s="11"/>
      <c r="AJ15" s="11"/>
      <c r="AK15" s="11">
        <v>12.5</v>
      </c>
      <c r="AL15" s="11"/>
      <c r="AM15" s="11"/>
      <c r="AN15" s="11"/>
      <c r="AO15" s="11">
        <v>14</v>
      </c>
    </row>
    <row r="16" spans="1:42">
      <c r="A16" s="8" t="s">
        <v>0</v>
      </c>
      <c r="C16" s="2" t="str">
        <f t="shared" ref="C16:AP16" si="0">C3</f>
        <v>HAN 1</v>
      </c>
      <c r="D16" s="2" t="str">
        <f t="shared" si="0"/>
        <v>HAN 2</v>
      </c>
      <c r="E16" s="2" t="str">
        <f t="shared" si="0"/>
        <v>HAN 5</v>
      </c>
      <c r="F16" s="2" t="str">
        <f t="shared" si="0"/>
        <v>HAN 6</v>
      </c>
      <c r="G16" s="2" t="str">
        <f t="shared" si="0"/>
        <v>HAN 7</v>
      </c>
      <c r="H16" s="2" t="str">
        <f t="shared" si="0"/>
        <v>HAN 8</v>
      </c>
      <c r="I16" s="2" t="str">
        <f t="shared" si="0"/>
        <v>HAN 9</v>
      </c>
      <c r="J16" s="2" t="str">
        <f t="shared" si="0"/>
        <v>HAN 10</v>
      </c>
      <c r="K16" s="2" t="str">
        <f t="shared" si="0"/>
        <v>HAN 11</v>
      </c>
      <c r="L16" s="2" t="str">
        <f t="shared" si="0"/>
        <v>HAN 12</v>
      </c>
      <c r="M16" s="2" t="str">
        <f t="shared" si="0"/>
        <v>HAN 13</v>
      </c>
      <c r="N16" s="2" t="str">
        <f t="shared" si="0"/>
        <v>HAN 14</v>
      </c>
      <c r="O16" s="2" t="str">
        <f t="shared" si="0"/>
        <v>HAN 15</v>
      </c>
      <c r="P16" s="2" t="str">
        <f t="shared" si="0"/>
        <v>HAN 16</v>
      </c>
      <c r="Q16" s="2" t="str">
        <f t="shared" si="0"/>
        <v>HAN 17</v>
      </c>
      <c r="R16" s="2" t="str">
        <f t="shared" si="0"/>
        <v>HAN 18</v>
      </c>
      <c r="S16" s="2" t="str">
        <f t="shared" si="0"/>
        <v>HAN 19</v>
      </c>
      <c r="T16" s="2" t="str">
        <f t="shared" si="0"/>
        <v>HAN 20</v>
      </c>
      <c r="U16" s="2" t="str">
        <f t="shared" si="0"/>
        <v>HAN 21</v>
      </c>
      <c r="V16" s="2" t="str">
        <f t="shared" si="0"/>
        <v>HAN 22</v>
      </c>
      <c r="W16" s="2" t="str">
        <f t="shared" si="0"/>
        <v>HAN 23</v>
      </c>
      <c r="X16" s="2" t="str">
        <f t="shared" si="0"/>
        <v>HAN 24</v>
      </c>
      <c r="Y16" s="2" t="str">
        <f t="shared" si="0"/>
        <v>HAN 25</v>
      </c>
      <c r="Z16" s="2" t="str">
        <f t="shared" si="0"/>
        <v>HAN 26</v>
      </c>
      <c r="AA16" s="2" t="str">
        <f t="shared" si="0"/>
        <v>HAN 27</v>
      </c>
      <c r="AB16" s="2" t="str">
        <f t="shared" si="0"/>
        <v>HAN 28</v>
      </c>
      <c r="AC16" s="2" t="str">
        <f t="shared" si="0"/>
        <v>HAN 29</v>
      </c>
      <c r="AD16" s="2" t="str">
        <f t="shared" si="0"/>
        <v>HAN 30</v>
      </c>
      <c r="AE16" s="2" t="str">
        <f t="shared" si="0"/>
        <v>HAN 31</v>
      </c>
      <c r="AF16" s="2" t="str">
        <f t="shared" si="0"/>
        <v>HAN 32</v>
      </c>
      <c r="AG16" s="2" t="str">
        <f t="shared" si="0"/>
        <v>HAN 33</v>
      </c>
      <c r="AH16" s="2" t="str">
        <f t="shared" si="0"/>
        <v>HAN 34</v>
      </c>
      <c r="AI16" s="2" t="str">
        <f t="shared" si="0"/>
        <v>HAN 35</v>
      </c>
      <c r="AJ16" s="2" t="str">
        <f t="shared" si="0"/>
        <v>HAN 37</v>
      </c>
      <c r="AK16" s="2" t="str">
        <f t="shared" si="0"/>
        <v>HAN 38</v>
      </c>
      <c r="AL16" s="2" t="str">
        <f t="shared" si="0"/>
        <v>HAN 39</v>
      </c>
      <c r="AM16" s="2" t="str">
        <f t="shared" si="0"/>
        <v>HAN 40</v>
      </c>
      <c r="AN16" s="2" t="str">
        <f t="shared" si="0"/>
        <v>HAN 41</v>
      </c>
      <c r="AO16" s="2" t="str">
        <f t="shared" si="0"/>
        <v>HAN 42</v>
      </c>
      <c r="AP16" s="2" t="str">
        <f t="shared" si="0"/>
        <v>HAN 44</v>
      </c>
    </row>
    <row r="17" spans="1:42">
      <c r="A17" s="9">
        <v>2.3227181971229638</v>
      </c>
      <c r="B17">
        <v>1</v>
      </c>
      <c r="C17" s="3">
        <f>LOG10(C4)-$A17</f>
        <v>4.0893782769180653E-2</v>
      </c>
      <c r="D17" s="3">
        <f t="shared" ref="D17:AO23" si="1">LOG10(D4)-$A17</f>
        <v>5.5679703825173732E-2</v>
      </c>
      <c r="E17" s="3">
        <f t="shared" si="1"/>
        <v>4.2769787767936052E-2</v>
      </c>
      <c r="F17" s="3">
        <f t="shared" si="1"/>
        <v>5.9298845451904558E-2</v>
      </c>
      <c r="G17" s="3">
        <f t="shared" si="1"/>
        <v>5.5679703825173732E-2</v>
      </c>
      <c r="H17" s="3">
        <f t="shared" si="1"/>
        <v>4.0893782769180653E-2</v>
      </c>
      <c r="I17" s="3">
        <f t="shared" si="1"/>
        <v>4.834966514877248E-2</v>
      </c>
      <c r="J17" s="3"/>
      <c r="K17" s="3">
        <f t="shared" si="1"/>
        <v>5.0193805847142947E-2</v>
      </c>
      <c r="L17" s="3"/>
      <c r="M17" s="3">
        <f t="shared" si="1"/>
        <v>5.2030148887140193E-2</v>
      </c>
      <c r="N17" s="3"/>
      <c r="O17" s="3">
        <f t="shared" si="1"/>
        <v>4.4637723903055093E-2</v>
      </c>
      <c r="P17" s="3">
        <f t="shared" si="1"/>
        <v>6.1097168857467299E-2</v>
      </c>
      <c r="Q17" s="3">
        <f t="shared" si="1"/>
        <v>5.385875993354805E-2</v>
      </c>
      <c r="R17" s="3">
        <f t="shared" si="1"/>
        <v>6.2888076475348331E-2</v>
      </c>
      <c r="S17" s="3">
        <f t="shared" si="1"/>
        <v>4.834966514877248E-2</v>
      </c>
      <c r="T17" s="3">
        <f t="shared" si="1"/>
        <v>4.0893782769180653E-2</v>
      </c>
      <c r="U17" s="3">
        <f t="shared" si="1"/>
        <v>4.6497660287179166E-2</v>
      </c>
      <c r="V17" s="3"/>
      <c r="W17" s="3">
        <f t="shared" si="1"/>
        <v>3.3307660070158729E-2</v>
      </c>
      <c r="X17" s="3"/>
      <c r="Y17" s="3">
        <f t="shared" si="1"/>
        <v>6.4671629215765414E-2</v>
      </c>
      <c r="Z17" s="3">
        <f t="shared" si="1"/>
        <v>6.1097168857467299E-2</v>
      </c>
      <c r="AA17" s="3">
        <f t="shared" si="1"/>
        <v>3.521664987749018E-2</v>
      </c>
      <c r="AB17" s="3">
        <f t="shared" si="1"/>
        <v>4.2769787767936052E-2</v>
      </c>
      <c r="AC17" s="3">
        <f t="shared" si="1"/>
        <v>4.4637723903055093E-2</v>
      </c>
      <c r="AD17" s="3">
        <f t="shared" si="1"/>
        <v>4.834966514877248E-2</v>
      </c>
      <c r="AE17" s="3">
        <f t="shared" si="1"/>
        <v>5.9298845451904558E-2</v>
      </c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>
      <c r="A18" s="9">
        <v>1.4235283419024747</v>
      </c>
      <c r="B18">
        <v>3</v>
      </c>
      <c r="C18" s="3">
        <f t="shared" ref="C18:R28" si="2">LOG10(C5)-$A18</f>
        <v>3.88696559964814E-2</v>
      </c>
      <c r="D18" s="3">
        <f t="shared" si="2"/>
        <v>3.1316518106035529E-2</v>
      </c>
      <c r="E18" s="3">
        <f t="shared" si="2"/>
        <v>2.3629689439744528E-2</v>
      </c>
      <c r="F18" s="3">
        <f t="shared" si="2"/>
        <v>5.3592912817187699E-2</v>
      </c>
      <c r="G18" s="3">
        <f t="shared" si="2"/>
        <v>3.88696559964814E-2</v>
      </c>
      <c r="H18" s="3">
        <f t="shared" si="2"/>
        <v>5.3592912817187699E-2</v>
      </c>
      <c r="I18" s="3">
        <f t="shared" si="2"/>
        <v>6.0771497444311207E-2</v>
      </c>
      <c r="J18" s="3">
        <f t="shared" si="2"/>
        <v>4.6293674075688296E-2</v>
      </c>
      <c r="K18" s="3">
        <f t="shared" si="2"/>
        <v>2.3629689439744528E-2</v>
      </c>
      <c r="L18" s="3">
        <f t="shared" si="2"/>
        <v>5.3592912817187699E-2</v>
      </c>
      <c r="M18" s="3">
        <f t="shared" si="2"/>
        <v>5.3592912817187699E-2</v>
      </c>
      <c r="N18" s="3"/>
      <c r="O18" s="3">
        <f t="shared" si="2"/>
        <v>5.3592912817187699E-2</v>
      </c>
      <c r="P18" s="3">
        <f t="shared" si="2"/>
        <v>4.6293674075688296E-2</v>
      </c>
      <c r="Q18" s="3">
        <f t="shared" si="2"/>
        <v>5.3592912817187699E-2</v>
      </c>
      <c r="R18" s="3">
        <f t="shared" si="2"/>
        <v>5.3592912817187699E-2</v>
      </c>
      <c r="S18" s="3">
        <f t="shared" si="1"/>
        <v>3.1316518106035529E-2</v>
      </c>
      <c r="T18" s="3">
        <f t="shared" si="1"/>
        <v>2.3629689439744528E-2</v>
      </c>
      <c r="U18" s="3">
        <f t="shared" si="1"/>
        <v>3.88696559964814E-2</v>
      </c>
      <c r="V18" s="3">
        <f t="shared" si="1"/>
        <v>5.3592912817187699E-2</v>
      </c>
      <c r="W18" s="3">
        <f t="shared" si="1"/>
        <v>3.1316518106035529E-2</v>
      </c>
      <c r="X18" s="3">
        <f t="shared" si="1"/>
        <v>5.3592912817187699E-2</v>
      </c>
      <c r="Y18" s="3">
        <f t="shared" si="1"/>
        <v>5.3592912817187699E-2</v>
      </c>
      <c r="Z18" s="3">
        <f t="shared" si="1"/>
        <v>6.0771497444311207E-2</v>
      </c>
      <c r="AA18" s="3">
        <f t="shared" si="1"/>
        <v>7.8354222565126808E-3</v>
      </c>
      <c r="AB18" s="3">
        <f t="shared" si="1"/>
        <v>5.3592912817187699E-2</v>
      </c>
      <c r="AC18" s="3">
        <f t="shared" si="1"/>
        <v>5.3592912817187699E-2</v>
      </c>
      <c r="AD18" s="3">
        <f t="shared" si="1"/>
        <v>5.3592912817187699E-2</v>
      </c>
      <c r="AE18" s="3">
        <f t="shared" si="1"/>
        <v>5.3592912817187699E-2</v>
      </c>
      <c r="AF18" s="3">
        <f t="shared" si="1"/>
        <v>6.7833351931797958E-2</v>
      </c>
      <c r="AG18" s="3">
        <f t="shared" si="1"/>
        <v>3.88696559964814E-2</v>
      </c>
      <c r="AH18" s="3"/>
      <c r="AI18" s="3">
        <f t="shared" si="1"/>
        <v>6.0771497444311207E-2</v>
      </c>
      <c r="AJ18" s="3">
        <f t="shared" si="1"/>
        <v>5.3592912817187699E-2</v>
      </c>
      <c r="AK18" s="3">
        <f t="shared" si="1"/>
        <v>3.1316518106035529E-2</v>
      </c>
      <c r="AL18" s="3">
        <f t="shared" si="1"/>
        <v>6.0771497444311207E-2</v>
      </c>
      <c r="AM18" s="3">
        <f t="shared" si="1"/>
        <v>3.88696559964814E-2</v>
      </c>
      <c r="AN18" s="3"/>
      <c r="AO18" s="3">
        <f t="shared" si="1"/>
        <v>6.0771497444311207E-2</v>
      </c>
      <c r="AP18" s="3"/>
    </row>
    <row r="19" spans="1:42">
      <c r="A19" s="9">
        <v>1.329011917768204</v>
      </c>
      <c r="B19">
        <v>4</v>
      </c>
      <c r="C19" s="3">
        <f t="shared" si="2"/>
        <v>6.8928090903833672E-2</v>
      </c>
      <c r="D19" s="3">
        <f t="shared" si="1"/>
        <v>5.1199323943401875E-2</v>
      </c>
      <c r="E19" s="3">
        <f t="shared" si="1"/>
        <v>6.8928090903833672E-2</v>
      </c>
      <c r="F19" s="3">
        <f t="shared" si="1"/>
        <v>5.1199323943401875E-2</v>
      </c>
      <c r="G19" s="3">
        <f t="shared" si="1"/>
        <v>7.7528262665751191E-2</v>
      </c>
      <c r="H19" s="3">
        <f t="shared" si="1"/>
        <v>6.8928090903833672E-2</v>
      </c>
      <c r="I19" s="3">
        <f t="shared" si="1"/>
        <v>7.7528262665751191E-2</v>
      </c>
      <c r="J19" s="3">
        <f t="shared" si="1"/>
        <v>6.0154166596328329E-2</v>
      </c>
      <c r="K19" s="3">
        <f t="shared" si="1"/>
        <v>6.8928090903833672E-2</v>
      </c>
      <c r="L19" s="3">
        <f t="shared" si="1"/>
        <v>6.0154166596328329E-2</v>
      </c>
      <c r="M19" s="3">
        <f t="shared" si="1"/>
        <v>4.2055944503532228E-2</v>
      </c>
      <c r="N19" s="3"/>
      <c r="O19" s="3">
        <f t="shared" si="1"/>
        <v>6.0154166596328329E-2</v>
      </c>
      <c r="P19" s="3">
        <f t="shared" si="1"/>
        <v>5.1199323943401875E-2</v>
      </c>
      <c r="Q19" s="3">
        <f t="shared" si="1"/>
        <v>5.1199323943401875E-2</v>
      </c>
      <c r="R19" s="3">
        <f t="shared" si="1"/>
        <v>0.11032077606205859</v>
      </c>
      <c r="S19" s="3">
        <f t="shared" si="1"/>
        <v>7.7528262665751191E-2</v>
      </c>
      <c r="T19" s="3">
        <f t="shared" si="1"/>
        <v>6.0154166596328329E-2</v>
      </c>
      <c r="U19" s="3">
        <f t="shared" si="1"/>
        <v>6.8928090903833672E-2</v>
      </c>
      <c r="V19" s="3">
        <f t="shared" si="1"/>
        <v>4.2055944503532228E-2</v>
      </c>
      <c r="W19" s="3">
        <f t="shared" si="1"/>
        <v>6.0154166596328329E-2</v>
      </c>
      <c r="X19" s="3">
        <f t="shared" si="1"/>
        <v>6.8928090903833672E-2</v>
      </c>
      <c r="Y19" s="3">
        <f t="shared" si="1"/>
        <v>4.2055944503532228E-2</v>
      </c>
      <c r="Z19" s="3">
        <f t="shared" si="1"/>
        <v>6.0154166596328329E-2</v>
      </c>
      <c r="AA19" s="3">
        <f t="shared" si="1"/>
        <v>7.7528262665751191E-2</v>
      </c>
      <c r="AB19" s="3">
        <f t="shared" si="1"/>
        <v>5.1199323943401875E-2</v>
      </c>
      <c r="AC19" s="3">
        <f t="shared" si="1"/>
        <v>6.0154166596328329E-2</v>
      </c>
      <c r="AD19" s="3">
        <f t="shared" si="1"/>
        <v>6.0154166596328329E-2</v>
      </c>
      <c r="AE19" s="3">
        <f t="shared" si="1"/>
        <v>0.10235184639078332</v>
      </c>
      <c r="AF19" s="3">
        <f t="shared" si="1"/>
        <v>5.1199323943401875E-2</v>
      </c>
      <c r="AG19" s="3">
        <f t="shared" si="1"/>
        <v>2.3170600343158432E-2</v>
      </c>
      <c r="AH19" s="3"/>
      <c r="AI19" s="3">
        <f t="shared" si="1"/>
        <v>7.7528262665751191E-2</v>
      </c>
      <c r="AJ19" s="3">
        <f t="shared" si="1"/>
        <v>7.7528262665751191E-2</v>
      </c>
      <c r="AK19" s="3">
        <f t="shared" si="1"/>
        <v>6.8928090903833672E-2</v>
      </c>
      <c r="AL19" s="3">
        <f t="shared" si="1"/>
        <v>5.1199323943401875E-2</v>
      </c>
      <c r="AM19" s="3">
        <f t="shared" si="1"/>
        <v>6.0154166596328329E-2</v>
      </c>
      <c r="AN19" s="3"/>
      <c r="AO19" s="3">
        <f t="shared" si="1"/>
        <v>5.1199323943401875E-2</v>
      </c>
      <c r="AP19" s="3"/>
    </row>
    <row r="20" spans="1:42">
      <c r="A20" s="9">
        <v>1.6286707336010562</v>
      </c>
      <c r="B20">
        <v>5</v>
      </c>
      <c r="C20" s="3">
        <f t="shared" si="2"/>
        <v>4.3427124334661338E-2</v>
      </c>
      <c r="D20" s="3"/>
      <c r="E20" s="3">
        <f t="shared" si="1"/>
        <v>4.3427124334661338E-2</v>
      </c>
      <c r="F20" s="3"/>
      <c r="G20" s="3">
        <f t="shared" si="1"/>
        <v>3.4087098080517908E-2</v>
      </c>
      <c r="H20" s="3">
        <f t="shared" si="1"/>
        <v>3.4087098080517908E-2</v>
      </c>
      <c r="I20" s="3"/>
      <c r="J20" s="3"/>
      <c r="K20" s="3">
        <f t="shared" si="1"/>
        <v>1.4781942885131238E-2</v>
      </c>
      <c r="L20" s="3"/>
      <c r="M20" s="3">
        <f t="shared" si="1"/>
        <v>5.2570503774530986E-2</v>
      </c>
      <c r="N20" s="3"/>
      <c r="O20" s="3">
        <f t="shared" si="1"/>
        <v>1.4781942885131238E-2</v>
      </c>
      <c r="P20" s="3">
        <f t="shared" si="1"/>
        <v>4.7977219785302339E-3</v>
      </c>
      <c r="Q20" s="3">
        <f t="shared" si="1"/>
        <v>4.802287602381039E-2</v>
      </c>
      <c r="R20" s="3">
        <f t="shared" si="1"/>
        <v>3.4087098080517908E-2</v>
      </c>
      <c r="S20" s="3">
        <f t="shared" si="1"/>
        <v>2.4541780174287542E-2</v>
      </c>
      <c r="T20" s="3"/>
      <c r="U20" s="3">
        <f t="shared" si="1"/>
        <v>2.4541780174287542E-2</v>
      </c>
      <c r="V20" s="3"/>
      <c r="W20" s="3">
        <f t="shared" si="1"/>
        <v>4.7977219785302339E-3</v>
      </c>
      <c r="X20" s="3"/>
      <c r="Y20" s="3">
        <f t="shared" si="1"/>
        <v>5.2570503774530986E-2</v>
      </c>
      <c r="Z20" s="3">
        <f t="shared" si="1"/>
        <v>6.1525346427457439E-2</v>
      </c>
      <c r="AA20" s="3">
        <f t="shared" si="1"/>
        <v>4.7977219785302339E-3</v>
      </c>
      <c r="AB20" s="3">
        <f t="shared" si="1"/>
        <v>4.7977219785302339E-3</v>
      </c>
      <c r="AC20" s="3">
        <f t="shared" si="1"/>
        <v>1.4781942885131238E-2</v>
      </c>
      <c r="AD20" s="3">
        <f t="shared" si="1"/>
        <v>1.4781942885131238E-2</v>
      </c>
      <c r="AE20" s="3"/>
      <c r="AF20" s="3">
        <f t="shared" si="1"/>
        <v>4.7977219785302339E-3</v>
      </c>
      <c r="AG20" s="3">
        <f t="shared" si="1"/>
        <v>2.4541780174287542E-2</v>
      </c>
      <c r="AH20" s="3">
        <f t="shared" si="1"/>
        <v>4.7977219785302339E-3</v>
      </c>
      <c r="AI20" s="3"/>
      <c r="AJ20" s="3">
        <f t="shared" si="1"/>
        <v>4.3427124334661338E-2</v>
      </c>
      <c r="AK20" s="3">
        <f t="shared" si="1"/>
        <v>2.4541780174287542E-2</v>
      </c>
      <c r="AL20" s="3">
        <f t="shared" si="1"/>
        <v>3.4087098080517908E-2</v>
      </c>
      <c r="AM20" s="3"/>
      <c r="AN20" s="3"/>
      <c r="AO20" s="3">
        <f t="shared" si="1"/>
        <v>1.4781942885131238E-2</v>
      </c>
      <c r="AP20" s="3"/>
    </row>
    <row r="21" spans="1:42">
      <c r="A21" s="9">
        <v>1.4284699409124848</v>
      </c>
      <c r="B21">
        <v>6</v>
      </c>
      <c r="C21" s="3">
        <f t="shared" si="2"/>
        <v>4.8651313807177576E-2</v>
      </c>
      <c r="D21" s="3"/>
      <c r="E21" s="3">
        <f t="shared" si="1"/>
        <v>1.8688090429734405E-2</v>
      </c>
      <c r="F21" s="3"/>
      <c r="G21" s="3"/>
      <c r="H21" s="3">
        <f t="shared" si="1"/>
        <v>4.8651313807177576E-2</v>
      </c>
      <c r="I21" s="3"/>
      <c r="J21" s="3"/>
      <c r="K21" s="3">
        <f t="shared" si="1"/>
        <v>6.2891752921787836E-2</v>
      </c>
      <c r="L21" s="3"/>
      <c r="M21" s="3">
        <f t="shared" si="1"/>
        <v>3.3928056986471278E-2</v>
      </c>
      <c r="N21" s="3"/>
      <c r="O21" s="3">
        <f t="shared" si="1"/>
        <v>2.8938232465025582E-3</v>
      </c>
      <c r="P21" s="3">
        <f t="shared" si="1"/>
        <v>1.8688090429734405E-2</v>
      </c>
      <c r="Q21" s="3">
        <f t="shared" si="1"/>
        <v>5.5829898434301084E-2</v>
      </c>
      <c r="R21" s="3">
        <f t="shared" si="1"/>
        <v>9.0043998965402716E-2</v>
      </c>
      <c r="S21" s="3">
        <f t="shared" si="1"/>
        <v>4.8651313807177576E-2</v>
      </c>
      <c r="T21" s="3"/>
      <c r="U21" s="3">
        <f t="shared" si="1"/>
        <v>3.3928056986471278E-2</v>
      </c>
      <c r="V21" s="3"/>
      <c r="W21" s="3">
        <f t="shared" si="1"/>
        <v>4.8651313807177576E-2</v>
      </c>
      <c r="X21" s="3"/>
      <c r="Y21" s="3">
        <f t="shared" si="1"/>
        <v>6.2891752921787836E-2</v>
      </c>
      <c r="Z21" s="3">
        <f t="shared" si="1"/>
        <v>6.2891752921787836E-2</v>
      </c>
      <c r="AA21" s="3">
        <f t="shared" si="1"/>
        <v>3.3928056986471278E-2</v>
      </c>
      <c r="AB21" s="3">
        <f t="shared" si="1"/>
        <v>6.2891752921787836E-2</v>
      </c>
      <c r="AC21" s="3"/>
      <c r="AD21" s="3">
        <f t="shared" si="1"/>
        <v>6.9840612877115626E-2</v>
      </c>
      <c r="AE21" s="3"/>
      <c r="AF21" s="3"/>
      <c r="AG21" s="3"/>
      <c r="AH21" s="3"/>
      <c r="AI21" s="3"/>
      <c r="AJ21" s="3"/>
      <c r="AK21" s="3"/>
      <c r="AL21" s="3"/>
      <c r="AM21" s="3">
        <f t="shared" si="1"/>
        <v>4.8651313807177576E-2</v>
      </c>
      <c r="AN21" s="3"/>
      <c r="AO21" s="3">
        <f t="shared" si="1"/>
        <v>4.1352075065678173E-2</v>
      </c>
      <c r="AP21" s="3"/>
    </row>
    <row r="22" spans="1:42">
      <c r="A22" s="9">
        <v>1.5882910298599251</v>
      </c>
      <c r="B22">
        <v>10</v>
      </c>
      <c r="C22" s="3">
        <f t="shared" si="2"/>
        <v>1.3768961468037189E-2</v>
      </c>
      <c r="D22" s="3">
        <f t="shared" si="1"/>
        <v>8.3060657665350313E-3</v>
      </c>
      <c r="E22" s="3">
        <f t="shared" si="1"/>
        <v>1.9163993354743392E-2</v>
      </c>
      <c r="F22" s="3">
        <f t="shared" si="1"/>
        <v>3.4958260537975461E-2</v>
      </c>
      <c r="G22" s="3">
        <f t="shared" si="1"/>
        <v>2.4492826859810357E-2</v>
      </c>
      <c r="H22" s="3">
        <f t="shared" si="1"/>
        <v>3.4958260537975461E-2</v>
      </c>
      <c r="I22" s="3"/>
      <c r="J22" s="3">
        <f t="shared" si="1"/>
        <v>3.4958260537975461E-2</v>
      </c>
      <c r="K22" s="3">
        <f t="shared" si="1"/>
        <v>3.4958260537975461E-2</v>
      </c>
      <c r="L22" s="3">
        <f t="shared" si="1"/>
        <v>1.3768961468037189E-2</v>
      </c>
      <c r="M22" s="3">
        <f t="shared" si="1"/>
        <v>2.4492826859810357E-2</v>
      </c>
      <c r="N22" s="3">
        <f t="shared" si="1"/>
        <v>1.3768961468037189E-2</v>
      </c>
      <c r="O22" s="3">
        <f t="shared" si="1"/>
        <v>1.3768961468037189E-2</v>
      </c>
      <c r="P22" s="3"/>
      <c r="Q22" s="3">
        <f t="shared" si="1"/>
        <v>4.5177425719661324E-2</v>
      </c>
      <c r="R22" s="3"/>
      <c r="S22" s="3">
        <f t="shared" si="1"/>
        <v>8.3060657665350313E-3</v>
      </c>
      <c r="T22" s="3">
        <f t="shared" si="1"/>
        <v>2.4492826859810357E-2</v>
      </c>
      <c r="U22" s="3">
        <f t="shared" si="1"/>
        <v>8.3060657665350313E-3</v>
      </c>
      <c r="V22" s="3">
        <f t="shared" si="1"/>
        <v>2.4492826859810357E-2</v>
      </c>
      <c r="W22" s="3">
        <f t="shared" si="1"/>
        <v>2.7735771665740039E-3</v>
      </c>
      <c r="X22" s="3">
        <f t="shared" si="1"/>
        <v>3.4958260537975461E-2</v>
      </c>
      <c r="Y22" s="3">
        <f t="shared" si="1"/>
        <v>3.4958260537975461E-2</v>
      </c>
      <c r="Z22" s="3">
        <f t="shared" si="1"/>
        <v>5.5161646626262328E-2</v>
      </c>
      <c r="AA22" s="3">
        <f t="shared" si="1"/>
        <v>2.7735771665740039E-3</v>
      </c>
      <c r="AB22" s="3">
        <f t="shared" si="1"/>
        <v>1.3768961468037189E-2</v>
      </c>
      <c r="AC22" s="3">
        <f t="shared" si="1"/>
        <v>4.0097900190386504E-2</v>
      </c>
      <c r="AD22" s="3">
        <f t="shared" si="1"/>
        <v>2.4492826859810357E-2</v>
      </c>
      <c r="AE22" s="3">
        <f t="shared" si="1"/>
        <v>7.4466801821648998E-2</v>
      </c>
      <c r="AF22" s="3">
        <f t="shared" si="1"/>
        <v>1.3768961468037189E-2</v>
      </c>
      <c r="AG22" s="3"/>
      <c r="AH22" s="3"/>
      <c r="AI22" s="3">
        <f t="shared" si="1"/>
        <v>5.5161646626262328E-2</v>
      </c>
      <c r="AJ22" s="3"/>
      <c r="AK22" s="3"/>
      <c r="AL22" s="3"/>
      <c r="AM22" s="3"/>
      <c r="AN22" s="3">
        <f t="shared" si="1"/>
        <v>1.9163993354743392E-2</v>
      </c>
      <c r="AO22" s="3">
        <f t="shared" si="1"/>
        <v>2.9757066852167613E-2</v>
      </c>
      <c r="AP22" s="3"/>
    </row>
    <row r="23" spans="1:42">
      <c r="A23" s="9">
        <v>1.5857718008670618</v>
      </c>
      <c r="B23">
        <v>11</v>
      </c>
      <c r="C23" s="3">
        <f t="shared" si="2"/>
        <v>1.6288190460900465E-2</v>
      </c>
      <c r="D23" s="3"/>
      <c r="E23" s="3">
        <f t="shared" si="1"/>
        <v>2.1683222347606668E-2</v>
      </c>
      <c r="F23" s="3">
        <f t="shared" si="1"/>
        <v>3.2276295845030889E-2</v>
      </c>
      <c r="G23" s="3">
        <f t="shared" si="1"/>
        <v>2.7012055852673633E-2</v>
      </c>
      <c r="H23" s="3">
        <f t="shared" si="1"/>
        <v>3.2276295845030889E-2</v>
      </c>
      <c r="I23" s="3"/>
      <c r="J23" s="3"/>
      <c r="K23" s="3">
        <f t="shared" si="1"/>
        <v>4.76966547125246E-2</v>
      </c>
      <c r="L23" s="3">
        <f t="shared" si="1"/>
        <v>1.6288190460900465E-2</v>
      </c>
      <c r="M23" s="3">
        <f t="shared" si="1"/>
        <v>3.2276295845030889E-2</v>
      </c>
      <c r="N23" s="3">
        <f t="shared" si="1"/>
        <v>2.7012055852673633E-2</v>
      </c>
      <c r="O23" s="3">
        <f t="shared" si="1"/>
        <v>2.7012055852673633E-2</v>
      </c>
      <c r="P23" s="3"/>
      <c r="Q23" s="3">
        <f t="shared" si="1"/>
        <v>4.261712918324978E-2</v>
      </c>
      <c r="R23" s="3">
        <f t="shared" si="1"/>
        <v>4.76966547125246E-2</v>
      </c>
      <c r="S23" s="3">
        <f t="shared" si="1"/>
        <v>1.6288190460900465E-2</v>
      </c>
      <c r="T23" s="3">
        <f t="shared" si="1"/>
        <v>2.7012055852673633E-2</v>
      </c>
      <c r="U23" s="3">
        <f t="shared" si="1"/>
        <v>1.6288190460900465E-2</v>
      </c>
      <c r="V23" s="3">
        <f t="shared" si="1"/>
        <v>2.7012055852673633E-2</v>
      </c>
      <c r="W23" s="3">
        <f t="shared" si="1"/>
        <v>5.2928061594372799E-3</v>
      </c>
      <c r="X23" s="3">
        <f t="shared" si="1"/>
        <v>2.7012055852673633E-2</v>
      </c>
      <c r="Y23" s="3">
        <f t="shared" si="1"/>
        <v>3.7477489530838737E-2</v>
      </c>
      <c r="Z23" s="3">
        <f t="shared" si="1"/>
        <v>4.76966547125246E-2</v>
      </c>
      <c r="AA23" s="3">
        <f t="shared" si="1"/>
        <v>5.2928061594372799E-3</v>
      </c>
      <c r="AB23" s="3">
        <f t="shared" si="1"/>
        <v>2.1683222347606668E-2</v>
      </c>
      <c r="AC23" s="3"/>
      <c r="AD23" s="3">
        <f t="shared" si="1"/>
        <v>1.6288190460900465E-2</v>
      </c>
      <c r="AE23" s="3">
        <f t="shared" si="1"/>
        <v>5.7680875619125604E-2</v>
      </c>
      <c r="AF23" s="3"/>
      <c r="AG23" s="3"/>
      <c r="AH23" s="3"/>
      <c r="AI23" s="3">
        <f t="shared" ref="D23:AP28" si="3">LOG10(AI10)-$A23</f>
        <v>4.76966547125246E-2</v>
      </c>
      <c r="AJ23" s="3"/>
      <c r="AK23" s="3"/>
      <c r="AL23" s="3"/>
      <c r="AM23" s="3"/>
      <c r="AN23" s="3">
        <f t="shared" si="3"/>
        <v>2.7012055852673633E-2</v>
      </c>
      <c r="AO23" s="3">
        <f t="shared" si="3"/>
        <v>2.7012055852673633E-2</v>
      </c>
      <c r="AP23" s="3"/>
    </row>
    <row r="24" spans="1:42">
      <c r="A24" s="9">
        <v>1.4710386699273239</v>
      </c>
      <c r="B24">
        <v>12</v>
      </c>
      <c r="C24" s="3">
        <f t="shared" si="2"/>
        <v>6.0825847923384746E-3</v>
      </c>
      <c r="D24" s="3"/>
      <c r="E24" s="3">
        <f t="shared" si="3"/>
        <v>6.0825847923384746E-3</v>
      </c>
      <c r="F24" s="3">
        <f t="shared" si="3"/>
        <v>2.0323023906948734E-2</v>
      </c>
      <c r="G24" s="3">
        <f t="shared" si="3"/>
        <v>1.3261169419461982E-2</v>
      </c>
      <c r="H24" s="3">
        <f t="shared" si="3"/>
        <v>3.411130839258214E-2</v>
      </c>
      <c r="I24" s="3">
        <f t="shared" si="3"/>
        <v>2.7271883862276525E-2</v>
      </c>
      <c r="J24" s="3"/>
      <c r="K24" s="3">
        <f t="shared" si="3"/>
        <v>1.3261169419461982E-2</v>
      </c>
      <c r="L24" s="3">
        <f t="shared" si="3"/>
        <v>6.0825847923384746E-3</v>
      </c>
      <c r="M24" s="3">
        <f t="shared" si="3"/>
        <v>2.0323023906948734E-2</v>
      </c>
      <c r="N24" s="3">
        <f t="shared" si="3"/>
        <v>-2.3880638585104697E-2</v>
      </c>
      <c r="O24" s="3"/>
      <c r="P24" s="3"/>
      <c r="Q24" s="3">
        <f t="shared" si="3"/>
        <v>3.411130839258214E-2</v>
      </c>
      <c r="R24" s="3">
        <f t="shared" si="3"/>
        <v>2.0323023906948734E-2</v>
      </c>
      <c r="S24" s="3">
        <f t="shared" si="3"/>
        <v>3.411130839258214E-2</v>
      </c>
      <c r="T24" s="3">
        <f t="shared" si="3"/>
        <v>-3.1705976097061273E-2</v>
      </c>
      <c r="U24" s="3">
        <f t="shared" si="3"/>
        <v>3.411130839258214E-2</v>
      </c>
      <c r="V24" s="3">
        <f t="shared" si="3"/>
        <v>2.7271883862276525E-2</v>
      </c>
      <c r="W24" s="3">
        <f t="shared" si="3"/>
        <v>6.0825847923384746E-3</v>
      </c>
      <c r="X24" s="3"/>
      <c r="Y24" s="3">
        <f t="shared" si="3"/>
        <v>1.3261169419461982E-2</v>
      </c>
      <c r="Z24" s="3">
        <f t="shared" si="3"/>
        <v>3.411130839258214E-2</v>
      </c>
      <c r="AA24" s="3"/>
      <c r="AB24" s="3">
        <f t="shared" si="3"/>
        <v>2.0323023906948734E-2</v>
      </c>
      <c r="AC24" s="3">
        <f t="shared" si="3"/>
        <v>6.0825847923384746E-3</v>
      </c>
      <c r="AD24" s="3">
        <f t="shared" si="3"/>
        <v>6.0825847923384746E-3</v>
      </c>
      <c r="AE24" s="3">
        <f t="shared" si="3"/>
        <v>4.7475269950563614E-2</v>
      </c>
      <c r="AF24" s="3"/>
      <c r="AG24" s="3"/>
      <c r="AH24" s="3"/>
      <c r="AI24" s="3">
        <f t="shared" si="3"/>
        <v>2.0323023906948734E-2</v>
      </c>
      <c r="AJ24" s="3"/>
      <c r="AK24" s="3"/>
      <c r="AL24" s="3"/>
      <c r="AM24" s="3"/>
      <c r="AN24" s="3">
        <f t="shared" si="3"/>
        <v>6.0825847923384746E-3</v>
      </c>
      <c r="AO24" s="3">
        <f t="shared" si="3"/>
        <v>3.411130839258214E-2</v>
      </c>
      <c r="AP24" s="3">
        <f t="shared" si="3"/>
        <v>1.3261169419461982E-2</v>
      </c>
    </row>
    <row r="25" spans="1:42">
      <c r="A25" s="9">
        <v>1.38232763007427</v>
      </c>
      <c r="B25">
        <v>13</v>
      </c>
      <c r="C25" s="3">
        <f t="shared" si="2"/>
        <v>1.5612378597767762E-2</v>
      </c>
      <c r="D25" s="3"/>
      <c r="E25" s="3">
        <f t="shared" si="3"/>
        <v>2.4212550359685281E-2</v>
      </c>
      <c r="F25" s="3">
        <f t="shared" si="3"/>
        <v>4.0918243862537951E-2</v>
      </c>
      <c r="G25" s="3">
        <f t="shared" si="3"/>
        <v>2.4212550359685281E-2</v>
      </c>
      <c r="H25" s="3">
        <f t="shared" si="3"/>
        <v>4.9036134084717409E-2</v>
      </c>
      <c r="I25" s="3">
        <f t="shared" si="3"/>
        <v>1.5612378597767762E-2</v>
      </c>
      <c r="J25" s="3"/>
      <c r="K25" s="3">
        <f t="shared" si="3"/>
        <v>3.2645717896548021E-2</v>
      </c>
      <c r="L25" s="3">
        <f t="shared" si="3"/>
        <v>4.9036134084717409E-2</v>
      </c>
      <c r="M25" s="3">
        <f t="shared" si="3"/>
        <v>6.838454290262419E-3</v>
      </c>
      <c r="N25" s="3">
        <f t="shared" si="3"/>
        <v>1.5612378597767762E-2</v>
      </c>
      <c r="O25" s="3">
        <f t="shared" si="3"/>
        <v>-1.1259767802533682E-2</v>
      </c>
      <c r="P25" s="3"/>
      <c r="Q25" s="3">
        <f t="shared" si="3"/>
        <v>4.0918243862537951E-2</v>
      </c>
      <c r="R25" s="3">
        <f t="shared" si="3"/>
        <v>3.2645717896548021E-2</v>
      </c>
      <c r="S25" s="3">
        <f t="shared" si="3"/>
        <v>4.9036134084717409E-2</v>
      </c>
      <c r="T25" s="3">
        <f t="shared" si="3"/>
        <v>-2.0599794056677112E-2</v>
      </c>
      <c r="U25" s="3">
        <f t="shared" si="3"/>
        <v>4.9036134084717409E-2</v>
      </c>
      <c r="V25" s="3">
        <f t="shared" si="3"/>
        <v>4.9036134084717409E-2</v>
      </c>
      <c r="W25" s="3">
        <f t="shared" si="3"/>
        <v>-2.1163883626640345E-3</v>
      </c>
      <c r="X25" s="3"/>
      <c r="Y25" s="3">
        <f t="shared" si="3"/>
        <v>4.9036134084717409E-2</v>
      </c>
      <c r="Z25" s="3">
        <f t="shared" si="3"/>
        <v>3.2645717896548021E-2</v>
      </c>
      <c r="AA25" s="3">
        <f t="shared" si="3"/>
        <v>-2.0599794056677112E-2</v>
      </c>
      <c r="AB25" s="3">
        <f t="shared" si="3"/>
        <v>3.2645717896548021E-2</v>
      </c>
      <c r="AC25" s="3">
        <f t="shared" si="3"/>
        <v>1.5612378597767762E-2</v>
      </c>
      <c r="AD25" s="3">
        <f t="shared" si="3"/>
        <v>1.5612378597767762E-2</v>
      </c>
      <c r="AE25" s="3">
        <f t="shared" si="3"/>
        <v>4.9036134084717409E-2</v>
      </c>
      <c r="AF25" s="3"/>
      <c r="AG25" s="3"/>
      <c r="AH25" s="3"/>
      <c r="AI25" s="3">
        <f t="shared" si="3"/>
        <v>2.4212550359685281E-2</v>
      </c>
      <c r="AJ25" s="3"/>
      <c r="AK25" s="3"/>
      <c r="AL25" s="3"/>
      <c r="AM25" s="3"/>
      <c r="AN25" s="3">
        <f t="shared" si="3"/>
        <v>3.2645717896548021E-2</v>
      </c>
      <c r="AO25" s="3">
        <f t="shared" si="3"/>
        <v>3.2645717896548021E-2</v>
      </c>
      <c r="AP25" s="3"/>
    </row>
    <row r="26" spans="1:42">
      <c r="A26" s="9">
        <v>1.4119678378310929</v>
      </c>
      <c r="B26">
        <v>14</v>
      </c>
      <c r="C26" s="3">
        <f t="shared" si="2"/>
        <v>2.7364855999169713E-2</v>
      </c>
      <c r="D26" s="3"/>
      <c r="E26" s="3">
        <f t="shared" si="3"/>
        <v>1.1278036105714984E-2</v>
      </c>
      <c r="F26" s="3">
        <f t="shared" si="3"/>
        <v>5.0430160067863161E-2</v>
      </c>
      <c r="G26" s="3">
        <f t="shared" si="3"/>
        <v>1.9395926327894442E-2</v>
      </c>
      <c r="H26" s="3">
        <f t="shared" si="3"/>
        <v>3.5190193511126289E-2</v>
      </c>
      <c r="I26" s="3"/>
      <c r="J26" s="3"/>
      <c r="K26" s="3">
        <f t="shared" si="3"/>
        <v>3.5190193511126289E-2</v>
      </c>
      <c r="L26" s="3"/>
      <c r="M26" s="3">
        <f t="shared" si="3"/>
        <v>2.7364855999169713E-2</v>
      </c>
      <c r="N26" s="3">
        <f t="shared" si="3"/>
        <v>2.7364855999169713E-2</v>
      </c>
      <c r="O26" s="3">
        <f t="shared" si="3"/>
        <v>3.0055101397250539E-3</v>
      </c>
      <c r="P26" s="3"/>
      <c r="Q26" s="3">
        <f t="shared" si="3"/>
        <v>5.0430160067863161E-2</v>
      </c>
      <c r="R26" s="3">
        <f t="shared" si="3"/>
        <v>5.0430160067863161E-2</v>
      </c>
      <c r="S26" s="3">
        <f t="shared" si="3"/>
        <v>5.0430160067863161E-2</v>
      </c>
      <c r="T26" s="3">
        <f t="shared" si="3"/>
        <v>-5.4276573971376862E-3</v>
      </c>
      <c r="U26" s="3">
        <f t="shared" si="3"/>
        <v>5.0430160067863161E-2</v>
      </c>
      <c r="V26" s="3">
        <f t="shared" si="3"/>
        <v>3.5190193511126289E-2</v>
      </c>
      <c r="W26" s="3">
        <f t="shared" si="3"/>
        <v>3.0055101397250539E-3</v>
      </c>
      <c r="X26" s="3"/>
      <c r="Y26" s="3">
        <f t="shared" si="3"/>
        <v>5.0430160067863161E-2</v>
      </c>
      <c r="Z26" s="3">
        <f t="shared" si="3"/>
        <v>5.0430160067863161E-2</v>
      </c>
      <c r="AA26" s="3">
        <f t="shared" si="3"/>
        <v>-1.4027829159055205E-2</v>
      </c>
      <c r="AB26" s="3">
        <f t="shared" si="3"/>
        <v>3.5190193511126289E-2</v>
      </c>
      <c r="AC26" s="3">
        <f t="shared" si="3"/>
        <v>2.7364855999169713E-2</v>
      </c>
      <c r="AD26" s="3"/>
      <c r="AE26" s="3">
        <f t="shared" si="3"/>
        <v>5.0430160067863161E-2</v>
      </c>
      <c r="AF26" s="3"/>
      <c r="AG26" s="3"/>
      <c r="AH26" s="3"/>
      <c r="AI26" s="3">
        <f t="shared" si="3"/>
        <v>3.5190193511126289E-2</v>
      </c>
      <c r="AJ26" s="3"/>
      <c r="AK26" s="3"/>
      <c r="AL26" s="3"/>
      <c r="AM26" s="3"/>
      <c r="AN26" s="3">
        <f t="shared" si="3"/>
        <v>2.7364855999169713E-2</v>
      </c>
      <c r="AO26" s="3">
        <f t="shared" si="3"/>
        <v>3.5190193511126289E-2</v>
      </c>
      <c r="AP26" s="3"/>
    </row>
    <row r="27" spans="1:42">
      <c r="A27" s="9">
        <v>1.5308177225751811</v>
      </c>
      <c r="B27">
        <v>7</v>
      </c>
      <c r="C27" s="3">
        <f t="shared" si="2"/>
        <v>4.8965874041628998E-2</v>
      </c>
      <c r="D27" s="3"/>
      <c r="E27" s="3">
        <f t="shared" si="3"/>
        <v>3.7384001491813867E-2</v>
      </c>
      <c r="F27" s="3"/>
      <c r="G27" s="3"/>
      <c r="H27" s="3">
        <f t="shared" si="3"/>
        <v>4.8965874041628998E-2</v>
      </c>
      <c r="I27" s="3"/>
      <c r="J27" s="3"/>
      <c r="K27" s="3">
        <f t="shared" si="3"/>
        <v>2.548477819210615E-2</v>
      </c>
      <c r="L27" s="3"/>
      <c r="M27" s="3">
        <f t="shared" si="3"/>
        <v>3.7384001491813867E-2</v>
      </c>
      <c r="N27" s="3"/>
      <c r="O27" s="3"/>
      <c r="P27" s="3"/>
      <c r="Q27" s="3">
        <f t="shared" si="3"/>
        <v>4.8965874041628998E-2</v>
      </c>
      <c r="R27" s="3">
        <f t="shared" si="3"/>
        <v>6.0246884451317984E-2</v>
      </c>
      <c r="S27" s="3">
        <f t="shared" si="3"/>
        <v>1.3250321775094553E-2</v>
      </c>
      <c r="T27" s="3"/>
      <c r="U27" s="3">
        <f t="shared" si="3"/>
        <v>2.548477819210615E-2</v>
      </c>
      <c r="V27" s="3">
        <f t="shared" si="3"/>
        <v>4.8965874041628998E-2</v>
      </c>
      <c r="W27" s="3">
        <f t="shared" si="3"/>
        <v>2.548477819210615E-2</v>
      </c>
      <c r="X27" s="3"/>
      <c r="Y27" s="3">
        <f t="shared" si="3"/>
        <v>4.3213545152537725E-2</v>
      </c>
      <c r="Z27" s="3">
        <f t="shared" si="3"/>
        <v>6.0246884451317984E-2</v>
      </c>
      <c r="AA27" s="3">
        <f t="shared" si="3"/>
        <v>6.6119446707402219E-4</v>
      </c>
      <c r="AB27" s="3">
        <f t="shared" si="3"/>
        <v>3.7384001491813867E-2</v>
      </c>
      <c r="AC27" s="3">
        <f t="shared" si="3"/>
        <v>1.3250321775094553E-2</v>
      </c>
      <c r="AD27" s="3">
        <f t="shared" si="3"/>
        <v>1.3250321775094553E-2</v>
      </c>
      <c r="AE27" s="3"/>
      <c r="AF27" s="3">
        <f t="shared" si="3"/>
        <v>6.6119446707402219E-4</v>
      </c>
      <c r="AG27" s="3"/>
      <c r="AH27" s="3">
        <f t="shared" si="3"/>
        <v>-1.2303782697293597E-2</v>
      </c>
      <c r="AI27" s="3"/>
      <c r="AJ27" s="3"/>
      <c r="AK27" s="3">
        <f t="shared" si="3"/>
        <v>3.7384001491813867E-2</v>
      </c>
      <c r="AL27" s="3"/>
      <c r="AM27" s="3">
        <f t="shared" si="3"/>
        <v>1.3250321775094553E-2</v>
      </c>
      <c r="AN27" s="3"/>
      <c r="AO27" s="3">
        <f t="shared" si="3"/>
        <v>1.9410630479912871E-2</v>
      </c>
      <c r="AP27" s="3"/>
    </row>
    <row r="28" spans="1:42">
      <c r="A28" s="9">
        <v>1.0924544364730981</v>
      </c>
      <c r="B28">
        <v>8</v>
      </c>
      <c r="C28" s="3">
        <f t="shared" si="2"/>
        <v>6.8913565761876683E-2</v>
      </c>
      <c r="D28" s="3">
        <f t="shared" si="3"/>
        <v>-1.3273190425473258E-2</v>
      </c>
      <c r="E28" s="3">
        <f t="shared" si="3"/>
        <v>8.3636822582583203E-2</v>
      </c>
      <c r="F28" s="3"/>
      <c r="G28" s="3">
        <f t="shared" si="3"/>
        <v>5.367359920513981E-2</v>
      </c>
      <c r="H28" s="3">
        <f t="shared" si="3"/>
        <v>8.3636822582583203E-2</v>
      </c>
      <c r="I28" s="3"/>
      <c r="J28" s="3"/>
      <c r="K28" s="3">
        <f t="shared" si="3"/>
        <v>3.7879332021907963E-2</v>
      </c>
      <c r="L28" s="3"/>
      <c r="M28" s="3">
        <f t="shared" si="3"/>
        <v>5.367359920513981E-2</v>
      </c>
      <c r="N28" s="3"/>
      <c r="O28" s="3"/>
      <c r="P28" s="3"/>
      <c r="Q28" s="3">
        <f t="shared" si="3"/>
        <v>8.3636822582583203E-2</v>
      </c>
      <c r="R28" s="3">
        <f t="shared" si="3"/>
        <v>3.7879332021907963E-2</v>
      </c>
      <c r="S28" s="3">
        <f t="shared" si="3"/>
        <v>0.11166554618282665</v>
      </c>
      <c r="T28" s="3">
        <f t="shared" si="3"/>
        <v>2.1488915833738576E-2</v>
      </c>
      <c r="U28" s="3">
        <f t="shared" si="3"/>
        <v>9.7877261697193241E-2</v>
      </c>
      <c r="V28" s="3"/>
      <c r="W28" s="3">
        <f t="shared" si="3"/>
        <v>2.1488915833738576E-2</v>
      </c>
      <c r="X28" s="3"/>
      <c r="Y28" s="3">
        <f t="shared" si="3"/>
        <v>2.1488915833738576E-2</v>
      </c>
      <c r="Z28" s="3">
        <f t="shared" si="3"/>
        <v>6.8913565761876683E-2</v>
      </c>
      <c r="AA28" s="3">
        <f t="shared" si="3"/>
        <v>5.367359920513981E-2</v>
      </c>
      <c r="AB28" s="3">
        <f t="shared" si="3"/>
        <v>-5.1061751314873005E-2</v>
      </c>
      <c r="AC28" s="3">
        <f t="shared" si="3"/>
        <v>-1.3273190425473258E-2</v>
      </c>
      <c r="AD28" s="3">
        <f t="shared" si="3"/>
        <v>5.367359920513981E-2</v>
      </c>
      <c r="AE28" s="3"/>
      <c r="AF28" s="3">
        <f t="shared" si="3"/>
        <v>5.367359920513981E-2</v>
      </c>
      <c r="AG28" s="3">
        <f t="shared" si="3"/>
        <v>2.1488915833738576E-2</v>
      </c>
      <c r="AH28" s="3">
        <f t="shared" si="3"/>
        <v>2.1488915833738576E-2</v>
      </c>
      <c r="AI28" s="3"/>
      <c r="AJ28" s="3"/>
      <c r="AK28" s="3">
        <f t="shared" si="3"/>
        <v>4.4555765349583165E-3</v>
      </c>
      <c r="AL28" s="3"/>
      <c r="AM28" s="3"/>
      <c r="AN28" s="3"/>
      <c r="AO28" s="3">
        <f t="shared" si="3"/>
        <v>5.367359920513981E-2</v>
      </c>
      <c r="AP28" s="3"/>
    </row>
    <row r="29" spans="1:42">
      <c r="B29" s="2" t="s">
        <v>1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6</v>
      </c>
      <c r="H29" s="2" t="s">
        <v>7</v>
      </c>
      <c r="J29" t="s">
        <v>8</v>
      </c>
      <c r="K29" t="s">
        <v>9</v>
      </c>
      <c r="L29" t="s">
        <v>10</v>
      </c>
    </row>
    <row r="30" spans="1:42">
      <c r="B30">
        <v>1</v>
      </c>
      <c r="C30">
        <f t="shared" ref="C30:C41" si="4">COUNT(C4:AP4)</f>
        <v>24</v>
      </c>
      <c r="D30" s="4">
        <f>AVERAGE($C4:$AP4)</f>
        <v>235.79166666666666</v>
      </c>
      <c r="E30" s="4">
        <f>MIN($C4:$AP4)</f>
        <v>227</v>
      </c>
      <c r="F30" s="4">
        <f>MAX($C4:$AP4)</f>
        <v>244</v>
      </c>
      <c r="G30" s="13">
        <f>STDEV($C4:$AP4)</f>
        <v>4.8182548407220587</v>
      </c>
      <c r="H30" s="5">
        <f t="shared" ref="H30:H41" si="5">G30*100/D30</f>
        <v>2.043437288873112</v>
      </c>
      <c r="I30">
        <v>1</v>
      </c>
      <c r="J30" s="3">
        <f>LOG(D30)-$A17</f>
        <v>4.9810255100758205E-2</v>
      </c>
      <c r="K30" s="3">
        <f t="shared" ref="K30:L41" si="6">LOG(E30)-$A17</f>
        <v>3.3307660070158729E-2</v>
      </c>
      <c r="L30" s="3">
        <f t="shared" si="6"/>
        <v>6.4671629215765414E-2</v>
      </c>
    </row>
    <row r="31" spans="1:42">
      <c r="B31">
        <v>3</v>
      </c>
      <c r="C31">
        <f t="shared" si="4"/>
        <v>36</v>
      </c>
      <c r="D31" s="4">
        <f t="shared" ref="D31:D41" si="7">AVERAGE($C5:$AP5)</f>
        <v>29.513888888888889</v>
      </c>
      <c r="E31" s="4">
        <f t="shared" ref="E31:E40" si="8">MIN($C5:$AP5)</f>
        <v>27</v>
      </c>
      <c r="F31" s="4">
        <f t="shared" ref="F31:F41" si="9">MAX($C5:$AP5)</f>
        <v>31</v>
      </c>
      <c r="G31" s="13">
        <f t="shared" ref="G31:G41" si="10">STDEV($C5:$AP5)</f>
        <v>0.91406557369580987</v>
      </c>
      <c r="H31" s="5">
        <f t="shared" si="5"/>
        <v>3.0970692379340381</v>
      </c>
      <c r="I31">
        <v>3</v>
      </c>
      <c r="J31" s="3">
        <f t="shared" ref="J31:J41" si="11">LOG(D31)-$A18</f>
        <v>4.6498096052587146E-2</v>
      </c>
      <c r="K31" s="3">
        <f t="shared" si="6"/>
        <v>7.8354222565126808E-3</v>
      </c>
      <c r="L31" s="3">
        <f t="shared" si="6"/>
        <v>6.7833351931797958E-2</v>
      </c>
    </row>
    <row r="32" spans="1:42">
      <c r="B32">
        <v>4</v>
      </c>
      <c r="C32">
        <f t="shared" si="4"/>
        <v>36</v>
      </c>
      <c r="D32" s="4">
        <f t="shared" si="7"/>
        <v>24.666666666666668</v>
      </c>
      <c r="E32" s="4">
        <f t="shared" si="8"/>
        <v>22.5</v>
      </c>
      <c r="F32" s="4">
        <f t="shared" si="9"/>
        <v>27.5</v>
      </c>
      <c r="G32" s="13">
        <f t="shared" si="10"/>
        <v>0.94112394811432021</v>
      </c>
      <c r="H32" s="5">
        <f t="shared" si="5"/>
        <v>3.8153673572202171</v>
      </c>
      <c r="I32">
        <v>4</v>
      </c>
      <c r="J32" s="3">
        <f t="shared" si="11"/>
        <v>6.3098547243109815E-2</v>
      </c>
      <c r="K32" s="3">
        <f t="shared" si="6"/>
        <v>2.3170600343158432E-2</v>
      </c>
      <c r="L32" s="3">
        <f t="shared" si="6"/>
        <v>0.11032077606205859</v>
      </c>
    </row>
    <row r="33" spans="2:15">
      <c r="B33">
        <v>5</v>
      </c>
      <c r="C33">
        <f t="shared" si="4"/>
        <v>26</v>
      </c>
      <c r="D33" s="4">
        <f t="shared" si="7"/>
        <v>45.21153846153846</v>
      </c>
      <c r="E33" s="4">
        <f t="shared" si="8"/>
        <v>43</v>
      </c>
      <c r="F33" s="4">
        <f t="shared" si="9"/>
        <v>49</v>
      </c>
      <c r="G33" s="13">
        <f t="shared" si="10"/>
        <v>1.8339742469461127</v>
      </c>
      <c r="H33" s="5">
        <f t="shared" si="5"/>
        <v>4.0564296402040769</v>
      </c>
      <c r="I33">
        <v>5</v>
      </c>
      <c r="J33" s="3">
        <f t="shared" si="11"/>
        <v>2.6578551889083979E-2</v>
      </c>
      <c r="K33" s="3">
        <f t="shared" si="6"/>
        <v>4.7977219785302339E-3</v>
      </c>
      <c r="L33" s="3">
        <f t="shared" si="6"/>
        <v>6.1525346427457439E-2</v>
      </c>
    </row>
    <row r="34" spans="2:15">
      <c r="B34">
        <v>6</v>
      </c>
      <c r="C34">
        <f t="shared" si="4"/>
        <v>19</v>
      </c>
      <c r="D34" s="4">
        <f t="shared" si="7"/>
        <v>29.921052631578949</v>
      </c>
      <c r="E34" s="4">
        <f t="shared" si="8"/>
        <v>27</v>
      </c>
      <c r="F34" s="4">
        <f t="shared" si="9"/>
        <v>33</v>
      </c>
      <c r="G34" s="13">
        <f t="shared" si="10"/>
        <v>1.4069584797508368</v>
      </c>
      <c r="H34" s="5">
        <f t="shared" si="5"/>
        <v>4.7022359041804567</v>
      </c>
      <c r="I34">
        <v>6</v>
      </c>
      <c r="J34" s="3">
        <f t="shared" si="11"/>
        <v>4.7506927158439849E-2</v>
      </c>
      <c r="K34" s="3">
        <f t="shared" si="6"/>
        <v>2.8938232465025582E-3</v>
      </c>
      <c r="L34" s="3">
        <f t="shared" si="6"/>
        <v>9.0043998965402716E-2</v>
      </c>
    </row>
    <row r="35" spans="2:15">
      <c r="B35">
        <v>10</v>
      </c>
      <c r="C35">
        <f t="shared" si="4"/>
        <v>30</v>
      </c>
      <c r="D35" s="4">
        <f t="shared" si="7"/>
        <v>41.18333333333333</v>
      </c>
      <c r="E35" s="4">
        <f t="shared" si="8"/>
        <v>39</v>
      </c>
      <c r="F35" s="4">
        <f t="shared" si="9"/>
        <v>46</v>
      </c>
      <c r="G35" s="13">
        <f t="shared" si="10"/>
        <v>1.6161007422792273</v>
      </c>
      <c r="H35" s="5">
        <f t="shared" si="5"/>
        <v>3.9241620613821788</v>
      </c>
      <c r="I35">
        <v>10</v>
      </c>
      <c r="J35" s="3">
        <f t="shared" si="11"/>
        <v>2.6430465158510552E-2</v>
      </c>
      <c r="K35" s="3">
        <f t="shared" si="6"/>
        <v>2.7735771665740039E-3</v>
      </c>
      <c r="L35" s="3">
        <f t="shared" si="6"/>
        <v>7.4466801821648998E-2</v>
      </c>
    </row>
    <row r="36" spans="2:15">
      <c r="B36">
        <v>11</v>
      </c>
      <c r="C36">
        <f t="shared" si="4"/>
        <v>27</v>
      </c>
      <c r="D36" s="4">
        <f t="shared" si="7"/>
        <v>41.185185185185183</v>
      </c>
      <c r="E36" s="4">
        <f t="shared" si="8"/>
        <v>39</v>
      </c>
      <c r="F36" s="4">
        <f t="shared" si="9"/>
        <v>44</v>
      </c>
      <c r="G36" s="13">
        <f t="shared" si="10"/>
        <v>1.2645168440961188</v>
      </c>
      <c r="H36" s="5">
        <f t="shared" si="5"/>
        <v>3.0703196754132382</v>
      </c>
      <c r="I36">
        <v>11</v>
      </c>
      <c r="J36" s="3">
        <f t="shared" si="11"/>
        <v>2.8969222219989543E-2</v>
      </c>
      <c r="K36" s="3">
        <f t="shared" si="6"/>
        <v>5.2928061594372799E-3</v>
      </c>
      <c r="L36" s="3">
        <f t="shared" si="6"/>
        <v>5.7680875619125604E-2</v>
      </c>
    </row>
    <row r="37" spans="2:15">
      <c r="B37">
        <v>12</v>
      </c>
      <c r="C37">
        <f t="shared" si="4"/>
        <v>27</v>
      </c>
      <c r="D37" s="4">
        <f t="shared" si="7"/>
        <v>30.75925925925926</v>
      </c>
      <c r="E37" s="4">
        <f t="shared" si="8"/>
        <v>27.5</v>
      </c>
      <c r="F37" s="4">
        <f t="shared" si="9"/>
        <v>33</v>
      </c>
      <c r="G37" s="13">
        <f t="shared" si="10"/>
        <v>1.2118832322715769</v>
      </c>
      <c r="H37" s="5">
        <f t="shared" si="5"/>
        <v>3.9398973234596721</v>
      </c>
      <c r="I37">
        <v>12</v>
      </c>
      <c r="J37" s="3">
        <f t="shared" si="11"/>
        <v>1.6937202701102105E-2</v>
      </c>
      <c r="K37" s="3">
        <f t="shared" si="6"/>
        <v>-3.1705976097061273E-2</v>
      </c>
      <c r="L37" s="3">
        <f t="shared" si="6"/>
        <v>4.7475269950563614E-2</v>
      </c>
    </row>
    <row r="38" spans="2:15">
      <c r="B38">
        <v>13</v>
      </c>
      <c r="C38">
        <f t="shared" si="4"/>
        <v>28</v>
      </c>
      <c r="D38" s="4">
        <f t="shared" si="7"/>
        <v>25.625</v>
      </c>
      <c r="E38" s="4">
        <f t="shared" si="8"/>
        <v>23</v>
      </c>
      <c r="F38" s="4">
        <f t="shared" si="9"/>
        <v>27</v>
      </c>
      <c r="G38" s="13">
        <f t="shared" si="10"/>
        <v>1.214305166355244</v>
      </c>
      <c r="H38" s="5">
        <f t="shared" si="5"/>
        <v>4.7387518687033907</v>
      </c>
      <c r="I38">
        <v>13</v>
      </c>
      <c r="J38" s="3">
        <f t="shared" si="11"/>
        <v>2.6336243989540709E-2</v>
      </c>
      <c r="K38" s="3">
        <f t="shared" si="6"/>
        <v>-2.0599794056677112E-2</v>
      </c>
      <c r="L38" s="3">
        <f t="shared" si="6"/>
        <v>4.9036134084717409E-2</v>
      </c>
    </row>
    <row r="39" spans="2:15">
      <c r="B39">
        <v>14</v>
      </c>
      <c r="C39">
        <f t="shared" si="4"/>
        <v>25</v>
      </c>
      <c r="D39" s="4">
        <f t="shared" si="7"/>
        <v>27.74</v>
      </c>
      <c r="E39" s="4">
        <f t="shared" si="8"/>
        <v>25</v>
      </c>
      <c r="F39" s="4">
        <f t="shared" si="9"/>
        <v>29</v>
      </c>
      <c r="G39" s="13">
        <f t="shared" si="10"/>
        <v>1.1912878185672517</v>
      </c>
      <c r="H39" s="5">
        <f t="shared" si="5"/>
        <v>4.2944766350657959</v>
      </c>
      <c r="I39">
        <v>14</v>
      </c>
      <c r="J39" s="3">
        <f t="shared" si="11"/>
        <v>3.1138618906173088E-2</v>
      </c>
      <c r="K39" s="3">
        <f t="shared" si="6"/>
        <v>-1.4027829159055205E-2</v>
      </c>
      <c r="L39" s="3">
        <f t="shared" si="6"/>
        <v>5.0430160067863161E-2</v>
      </c>
    </row>
    <row r="40" spans="2:15">
      <c r="B40">
        <v>7</v>
      </c>
      <c r="C40">
        <f t="shared" si="4"/>
        <v>22</v>
      </c>
      <c r="D40" s="4">
        <f t="shared" si="7"/>
        <v>36.363636363636367</v>
      </c>
      <c r="E40" s="4">
        <f t="shared" si="8"/>
        <v>33</v>
      </c>
      <c r="F40" s="4">
        <f t="shared" si="9"/>
        <v>39</v>
      </c>
      <c r="G40" s="13">
        <f t="shared" si="10"/>
        <v>1.6703422673342259</v>
      </c>
      <c r="H40" s="5">
        <f t="shared" si="5"/>
        <v>4.593441235169121</v>
      </c>
      <c r="I40">
        <v>7</v>
      </c>
      <c r="J40" s="3">
        <f t="shared" si="11"/>
        <v>2.984958359455625E-2</v>
      </c>
      <c r="K40" s="3">
        <f t="shared" si="6"/>
        <v>-1.2303782697293597E-2</v>
      </c>
      <c r="L40" s="3">
        <f t="shared" si="6"/>
        <v>6.0246884451317984E-2</v>
      </c>
      <c r="O40" s="12"/>
    </row>
    <row r="41" spans="2:15">
      <c r="B41">
        <v>8</v>
      </c>
      <c r="C41">
        <f t="shared" si="4"/>
        <v>24</v>
      </c>
      <c r="D41" s="4">
        <f t="shared" si="7"/>
        <v>13.708333333333334</v>
      </c>
      <c r="E41" s="4">
        <f>MIN($C15:$AP15)</f>
        <v>11</v>
      </c>
      <c r="F41" s="4">
        <f t="shared" si="9"/>
        <v>16</v>
      </c>
      <c r="G41" s="13">
        <f t="shared" si="10"/>
        <v>1.1879528122185485</v>
      </c>
      <c r="H41" s="5">
        <f t="shared" si="5"/>
        <v>8.665917171199137</v>
      </c>
      <c r="I41">
        <v>8</v>
      </c>
      <c r="J41" s="3">
        <f t="shared" si="11"/>
        <v>4.4530219765270163E-2</v>
      </c>
      <c r="K41" s="3">
        <f t="shared" si="6"/>
        <v>-5.1061751314873005E-2</v>
      </c>
      <c r="L41" s="3">
        <f t="shared" si="6"/>
        <v>0.11166554618282665</v>
      </c>
    </row>
  </sheetData>
  <phoneticPr fontId="2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1999-08-05T13:55:05Z</dcterms:created>
  <dcterms:modified xsi:type="dcterms:W3CDTF">2016-12-20T20:37:38Z</dcterms:modified>
</cp:coreProperties>
</file>